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<sst xmlns="http://schemas.openxmlformats.org/spreadsheetml/2006/main" count="381" uniqueCount="140">
  <si>
    <t>Zał. Nr 4 do SIWZ</t>
  </si>
  <si>
    <t>FORMULARZ  CENOWY</t>
  </si>
  <si>
    <t>Kredyt w wysokości 2400000 zł</t>
  </si>
  <si>
    <t xml:space="preserve">  w wysokości 2400000 zł</t>
  </si>
  <si>
    <t>WIBOR 1M z 16.11.2011-   4,74% + marża ...% = ...%</t>
  </si>
  <si>
    <t>L.P.</t>
  </si>
  <si>
    <t>Nazwa płatności</t>
  </si>
  <si>
    <t>Data operacji</t>
  </si>
  <si>
    <t>Kwota wypłaty transzy</t>
  </si>
  <si>
    <t>Kwota płatności raty odsetkowej</t>
  </si>
  <si>
    <t>Kwota płatności raty kapitałowej</t>
  </si>
  <si>
    <t>Do spłaty łącznie</t>
  </si>
  <si>
    <t>Kapitał pozostający do spłaty</t>
  </si>
  <si>
    <t>X</t>
  </si>
  <si>
    <t>Wypłata I transzy</t>
  </si>
  <si>
    <t>x</t>
  </si>
  <si>
    <t>Wypłata II transzy</t>
  </si>
  <si>
    <t>rata kapitałowo - odsetkowa</t>
  </si>
  <si>
    <t>31.01.2013</t>
  </si>
  <si>
    <t>28.02.2013</t>
  </si>
  <si>
    <t>31.03.2013</t>
  </si>
  <si>
    <t>30.04.2013</t>
  </si>
  <si>
    <t>31.05.2013</t>
  </si>
  <si>
    <t>30.06.2013</t>
  </si>
  <si>
    <t>31.07.2013</t>
  </si>
  <si>
    <t>31.08.2013</t>
  </si>
  <si>
    <t>30.09.2013</t>
  </si>
  <si>
    <t>31.10.2013</t>
  </si>
  <si>
    <t>30.11.2013</t>
  </si>
  <si>
    <t>31.12.2013</t>
  </si>
  <si>
    <t>31.01.2014</t>
  </si>
  <si>
    <t>28.02.2014</t>
  </si>
  <si>
    <t>31.03.2014</t>
  </si>
  <si>
    <t>30.04.2014</t>
  </si>
  <si>
    <t>31.05.2014</t>
  </si>
  <si>
    <t>30.06.2014</t>
  </si>
  <si>
    <t>31.07.2014</t>
  </si>
  <si>
    <t>31.08.2014</t>
  </si>
  <si>
    <t>30.09.2014</t>
  </si>
  <si>
    <t>31.10.2014</t>
  </si>
  <si>
    <t>30.11.2014</t>
  </si>
  <si>
    <t>31.12.2014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</si>
  <si>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</si>
  <si>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</si>
  <si>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</si>
  <si>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</si>
  <si>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</si>
  <si>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</si>
  <si>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</si>
  <si>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</si>
  <si>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</si>
  <si>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</si>
  <si>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</si>
  <si>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</si>
  <si>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31.01.2016</t>
  </si>
  <si>
    <t>29.02.2016</t>
  </si>
  <si>
    <t>31.03.2016</t>
  </si>
  <si>
    <t>30.04.2016</t>
  </si>
  <si>
    <t>31.05.2016</t>
  </si>
  <si>
    <t>30.06.2016</t>
  </si>
  <si>
    <t>31.07.2016</t>
  </si>
  <si>
    <t>31.08.2016</t>
  </si>
  <si>
    <t>30.09.2016</t>
  </si>
  <si>
    <t>31.10.2016</t>
  </si>
  <si>
    <t>30.11.2016</t>
  </si>
  <si>
    <t>31.12.2016</t>
  </si>
  <si>
    <t>31.01.2017</t>
  </si>
  <si>
    <t>28.02.2017</t>
  </si>
  <si>
    <t>31.03.2017</t>
  </si>
  <si>
    <t>30.04.2017</t>
  </si>
  <si>
    <t>31.05.2017</t>
  </si>
  <si>
    <t>30.06.2017</t>
  </si>
  <si>
    <t>31.07.2017</t>
  </si>
  <si>
    <t>31.08.2017</t>
  </si>
  <si>
    <t>30.09.2017</t>
  </si>
  <si>
    <t>31.10.2017</t>
  </si>
  <si>
    <t>30.11.2017</t>
  </si>
  <si>
    <t>31.12.2017</t>
  </si>
  <si>
    <t>31.01.2018</t>
  </si>
  <si>
    <t>28.02.2018</t>
  </si>
  <si>
    <t>31.03.2018</t>
  </si>
  <si>
    <t>30.04.2018</t>
  </si>
  <si>
    <t>31.05.2018</t>
  </si>
  <si>
    <t>30.06.2018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</si>
  <si>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</si>
  <si>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</si>
  <si>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</si>
  <si>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</si>
  <si>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</si>
  <si>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</si>
  <si>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</si>
  <si>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</si>
  <si>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</si>
  <si>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</si>
  <si>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</si>
  <si>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</si>
  <si>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</si>
  <si>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</si>
  <si>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</si>
  <si>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</si>
  <si>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</si>
  <si>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</si>
  <si>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31.01.2020</t>
  </si>
  <si>
    <t>29.02.2020</t>
  </si>
  <si>
    <t>31.03.2020</t>
  </si>
  <si>
    <t>30.04.2020</t>
  </si>
  <si>
    <t>31.05.2020</t>
  </si>
  <si>
    <t>30.06.2020</t>
  </si>
  <si>
    <t>31.07.2020</t>
  </si>
  <si>
    <t>31.08.2020</t>
  </si>
  <si>
    <t>30.09.2020</t>
  </si>
  <si>
    <t>31.10.2020</t>
  </si>
  <si>
    <t>30.11.2020</t>
  </si>
  <si>
    <t>31.12.2020</t>
  </si>
  <si>
    <t>31.01.2021</t>
  </si>
  <si>
    <t>28.02.2021</t>
  </si>
  <si>
    <t>31.03.2021</t>
  </si>
  <si>
    <t>30.04.2021</t>
  </si>
  <si>
    <t>31.05.2021</t>
  </si>
  <si>
    <t>30.06.2021</t>
  </si>
  <si>
    <t>31.07.2021</t>
  </si>
  <si>
    <t>31.08.2021</t>
  </si>
  <si>
    <t>30.09.2021</t>
  </si>
  <si>
    <t>31.10.2021</t>
  </si>
  <si>
    <t>30.11.2021</t>
  </si>
  <si>
    <t>31.12.2021</t>
  </si>
  <si>
    <t>31.01.2022</t>
  </si>
  <si>
    <t>28.02.2022</t>
  </si>
  <si>
    <t>31.03.2022</t>
  </si>
  <si>
    <t>30.04.2022</t>
  </si>
  <si>
    <t>31.05.2022</t>
  </si>
  <si>
    <t>30.06.2022</t>
  </si>
  <si>
    <t>31.07.2022</t>
  </si>
  <si>
    <t>31.08.2022</t>
  </si>
  <si>
    <t>30.09.2022</t>
  </si>
  <si>
    <t>31.10.2022</t>
  </si>
  <si>
    <t>30.11.2022</t>
  </si>
  <si>
    <t>31.12.2022</t>
  </si>
  <si>
    <t>Suma</t>
  </si>
  <si>
    <t>RAZEM cena oferty = suma rat odsetkowych                                   (przenieść do formularza ofertowego zal Nr 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</si>
</sst>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#,##0.00"/>
    <numFmt numFmtId="167" formatCode="0.00%"/>
  </numFmts>
  <fonts count="5">
    <font>
      <sz val="10"/>
      <name val="Arial CE"/>
      <family val="2"/>
    </font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6" fontId="0" fillId="0" borderId="4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0" fillId="0" borderId="0" xfId="0" applyNumberFormat="1" applyAlignment="1">
      <alignment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5" fontId="0" fillId="0" borderId="7" xfId="0" applyNumberFormat="1" applyFont="1" applyBorder="1" applyAlignment="1">
      <alignment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Border="1" applyAlignment="1">
      <alignment horizontal="right"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center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9" xfId="0" applyFill="1" applyBorder="1" applyAlignment="1">
      <alignment/>
    </xf>
    <xf numFmtId="166" fontId="0" fillId="0" borderId="10" xfId="0" applyNumberFormat="1" applyFill="1" applyBorder="1" applyAlignment="1">
      <alignment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right" vertical="center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1.625" style="0" customWidth="1"/>
    <col min="4" max="4" width="13.75390625" style="0" customWidth="1"/>
    <col min="5" max="5" width="14.375" style="0" customWidth="1"/>
    <col min="6" max="6" width="15.25390625" style="0" customWidth="1"/>
    <col min="7" max="7" width="16.375" style="0" customWidth="1"/>
    <col min="8" max="8" width="27.00390625" style="0" customWidth="1"/>
    <col min="9" max="9" width="14.125" style="0" customWidth="1"/>
  </cols>
  <sheetData>
    <row r="1" ht="12.75">
      <c r="H1" t="s">
        <v>0</v>
      </c>
    </row>
    <row r="2" spans="1:9" ht="19.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8" ht="12.75">
      <c r="A3" s="2" t="s">
        <v>2</v>
      </c>
      <c r="B3" t="s">
        <v>3</v>
      </c>
      <c r="F3" s="3" t="s">
        <v>4</v>
      </c>
      <c r="G3" s="2"/>
      <c r="H3" s="3"/>
    </row>
    <row r="5" spans="1:9" ht="24.7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5"/>
    </row>
    <row r="6" spans="1:9" ht="12.75">
      <c r="A6" s="6" t="s">
        <v>13</v>
      </c>
      <c r="B6" s="7" t="s">
        <v>14</v>
      </c>
      <c r="C6" s="8">
        <v>41090</v>
      </c>
      <c r="D6" s="9">
        <v>1800000</v>
      </c>
      <c r="E6" s="7"/>
      <c r="F6" s="10" t="s">
        <v>15</v>
      </c>
      <c r="G6" s="7"/>
      <c r="H6" s="11">
        <v>1800000</v>
      </c>
      <c r="I6" s="12">
        <v>0.047400000000000005</v>
      </c>
    </row>
    <row r="7" spans="1:9" ht="12.75">
      <c r="A7" s="13" t="s">
        <v>13</v>
      </c>
      <c r="B7" s="14" t="s">
        <v>16</v>
      </c>
      <c r="C7" s="15">
        <v>41243</v>
      </c>
      <c r="D7" s="16">
        <v>600000</v>
      </c>
      <c r="E7" s="14"/>
      <c r="F7" s="16" t="s">
        <v>15</v>
      </c>
      <c r="G7" s="14"/>
      <c r="H7" s="17">
        <v>600000</v>
      </c>
      <c r="I7" s="12">
        <v>0.047400000000000005</v>
      </c>
    </row>
    <row r="8" spans="1:9" ht="12.75">
      <c r="A8" s="18" t="e">
        <f>SUM(#REF!+1)</f>
        <v>#REF!</v>
      </c>
      <c r="B8" s="7" t="s">
        <v>17</v>
      </c>
      <c r="C8" s="7" t="s">
        <v>18</v>
      </c>
      <c r="D8" s="19" t="s">
        <v>15</v>
      </c>
      <c r="E8" s="20">
        <f>31*H7*I7/365</f>
        <v>2415.452054794521</v>
      </c>
      <c r="F8" s="20">
        <v>20000</v>
      </c>
      <c r="G8" s="20">
        <f aca="true" t="shared" si="0" ref="G8:G60">E8+F8</f>
        <v>22415.45205479452</v>
      </c>
      <c r="H8" s="11">
        <f>H6+H7</f>
        <v>2400000</v>
      </c>
      <c r="I8" s="12">
        <v>0.047400000000000005</v>
      </c>
    </row>
    <row r="9" spans="1:9" ht="12.75">
      <c r="A9" s="18" t="e">
        <f>SUM(A8+1)</f>
        <v>#REF!</v>
      </c>
      <c r="B9" s="7" t="s">
        <v>17</v>
      </c>
      <c r="C9" s="7" t="s">
        <v>19</v>
      </c>
      <c r="D9" s="19" t="s">
        <v>15</v>
      </c>
      <c r="E9" s="20">
        <f>28*H8*I8/365</f>
        <v>8726.794520547946</v>
      </c>
      <c r="F9" s="20">
        <v>20000</v>
      </c>
      <c r="G9" s="20">
        <f t="shared" si="0"/>
        <v>28726.79452054795</v>
      </c>
      <c r="H9" s="11">
        <f aca="true" t="shared" si="1" ref="H9:H60">H8-F9</f>
        <v>2380000</v>
      </c>
      <c r="I9" s="12">
        <v>0.047400000000000005</v>
      </c>
    </row>
    <row r="10" spans="1:9" ht="12.75">
      <c r="A10" s="18" t="e">
        <f>SUM(A9+1)</f>
        <v>#REF!</v>
      </c>
      <c r="B10" s="7" t="s">
        <v>17</v>
      </c>
      <c r="C10" s="7" t="s">
        <v>20</v>
      </c>
      <c r="D10" s="19" t="s">
        <v>15</v>
      </c>
      <c r="E10" s="20">
        <f>31*H9*I9/365</f>
        <v>9581.293150684933</v>
      </c>
      <c r="F10" s="20">
        <v>20000</v>
      </c>
      <c r="G10" s="20">
        <f t="shared" si="0"/>
        <v>29581.293150684935</v>
      </c>
      <c r="H10" s="11">
        <f t="shared" si="1"/>
        <v>2360000</v>
      </c>
      <c r="I10" s="12">
        <v>0.047400000000000005</v>
      </c>
    </row>
    <row r="11" spans="1:9" ht="12.75">
      <c r="A11" s="18">
        <v>16</v>
      </c>
      <c r="B11" s="7" t="s">
        <v>17</v>
      </c>
      <c r="C11" s="7" t="s">
        <v>21</v>
      </c>
      <c r="D11" s="19" t="s">
        <v>15</v>
      </c>
      <c r="E11" s="20">
        <f>30*H10*I10/365</f>
        <v>9194.301369863015</v>
      </c>
      <c r="F11" s="20">
        <v>20000</v>
      </c>
      <c r="G11" s="20">
        <f t="shared" si="0"/>
        <v>29194.301369863017</v>
      </c>
      <c r="H11" s="11">
        <f t="shared" si="1"/>
        <v>2340000</v>
      </c>
      <c r="I11" s="12">
        <v>0.047400000000000005</v>
      </c>
    </row>
    <row r="12" spans="1:9" ht="12.75">
      <c r="A12" s="18">
        <v>17</v>
      </c>
      <c r="B12" s="7" t="s">
        <v>17</v>
      </c>
      <c r="C12" s="7" t="s">
        <v>22</v>
      </c>
      <c r="D12" s="19" t="s">
        <v>15</v>
      </c>
      <c r="E12" s="20">
        <f>31*H11*I11/365</f>
        <v>9420.263013698632</v>
      </c>
      <c r="F12" s="20">
        <v>20000</v>
      </c>
      <c r="G12" s="20">
        <f t="shared" si="0"/>
        <v>29420.263013698634</v>
      </c>
      <c r="H12" s="11">
        <f t="shared" si="1"/>
        <v>2320000</v>
      </c>
      <c r="I12" s="12">
        <v>0.047400000000000005</v>
      </c>
    </row>
    <row r="13" spans="1:9" ht="12.75">
      <c r="A13" s="18">
        <v>18</v>
      </c>
      <c r="B13" s="7" t="s">
        <v>17</v>
      </c>
      <c r="C13" s="7" t="s">
        <v>23</v>
      </c>
      <c r="D13" s="19" t="s">
        <v>15</v>
      </c>
      <c r="E13" s="20">
        <f>30*H12*I12/365</f>
        <v>9038.465753424658</v>
      </c>
      <c r="F13" s="20">
        <v>20000</v>
      </c>
      <c r="G13" s="20">
        <f t="shared" si="0"/>
        <v>29038.465753424658</v>
      </c>
      <c r="H13" s="11">
        <f t="shared" si="1"/>
        <v>2300000</v>
      </c>
      <c r="I13" s="12">
        <v>0.047400000000000005</v>
      </c>
    </row>
    <row r="14" spans="1:9" ht="12.75">
      <c r="A14" s="18">
        <v>19</v>
      </c>
      <c r="B14" s="7" t="s">
        <v>17</v>
      </c>
      <c r="C14" s="7" t="s">
        <v>24</v>
      </c>
      <c r="D14" s="19" t="s">
        <v>15</v>
      </c>
      <c r="E14" s="20">
        <f>31*H13*I13/365</f>
        <v>9259.23287671233</v>
      </c>
      <c r="F14" s="20">
        <v>20000</v>
      </c>
      <c r="G14" s="20">
        <f t="shared" si="0"/>
        <v>29259.232876712333</v>
      </c>
      <c r="H14" s="11">
        <f t="shared" si="1"/>
        <v>2280000</v>
      </c>
      <c r="I14" s="12">
        <v>0.047400000000000005</v>
      </c>
    </row>
    <row r="15" spans="1:9" ht="12.75">
      <c r="A15" s="18">
        <v>20</v>
      </c>
      <c r="B15" s="7" t="s">
        <v>17</v>
      </c>
      <c r="C15" s="7" t="s">
        <v>25</v>
      </c>
      <c r="D15" s="19" t="s">
        <v>15</v>
      </c>
      <c r="E15" s="20">
        <f>31*H14*I14/365</f>
        <v>9178.717808219179</v>
      </c>
      <c r="F15" s="20">
        <v>20000</v>
      </c>
      <c r="G15" s="20">
        <f t="shared" si="0"/>
        <v>29178.71780821918</v>
      </c>
      <c r="H15" s="11">
        <f t="shared" si="1"/>
        <v>2260000</v>
      </c>
      <c r="I15" s="12">
        <v>0.047400000000000005</v>
      </c>
    </row>
    <row r="16" spans="1:9" ht="12.75">
      <c r="A16" s="18">
        <v>21</v>
      </c>
      <c r="B16" s="7" t="s">
        <v>17</v>
      </c>
      <c r="C16" s="7" t="s">
        <v>26</v>
      </c>
      <c r="D16" s="19" t="s">
        <v>15</v>
      </c>
      <c r="E16" s="20">
        <f>30*H15*I15/365</f>
        <v>8804.712328767124</v>
      </c>
      <c r="F16" s="20">
        <v>20000</v>
      </c>
      <c r="G16" s="20">
        <f t="shared" si="0"/>
        <v>28804.712328767124</v>
      </c>
      <c r="H16" s="11">
        <f t="shared" si="1"/>
        <v>2240000</v>
      </c>
      <c r="I16" s="12">
        <v>0.047400000000000005</v>
      </c>
    </row>
    <row r="17" spans="1:9" ht="12.75">
      <c r="A17" s="18">
        <v>22</v>
      </c>
      <c r="B17" s="7" t="s">
        <v>17</v>
      </c>
      <c r="C17" s="7" t="s">
        <v>27</v>
      </c>
      <c r="D17" s="19" t="s">
        <v>15</v>
      </c>
      <c r="E17" s="20">
        <f>31*H16*I16/365</f>
        <v>9017.687671232878</v>
      </c>
      <c r="F17" s="20">
        <v>20000</v>
      </c>
      <c r="G17" s="20">
        <f t="shared" si="0"/>
        <v>29017.687671232878</v>
      </c>
      <c r="H17" s="11">
        <f t="shared" si="1"/>
        <v>2220000</v>
      </c>
      <c r="I17" s="12">
        <v>0.047400000000000005</v>
      </c>
    </row>
    <row r="18" spans="1:9" ht="12.75">
      <c r="A18" s="18">
        <v>23</v>
      </c>
      <c r="B18" s="7" t="s">
        <v>17</v>
      </c>
      <c r="C18" s="7" t="s">
        <v>28</v>
      </c>
      <c r="D18" s="19" t="s">
        <v>15</v>
      </c>
      <c r="E18" s="20">
        <f>30*H17*I17/365</f>
        <v>8648.876712328769</v>
      </c>
      <c r="F18" s="20">
        <v>20000</v>
      </c>
      <c r="G18" s="20">
        <f t="shared" si="0"/>
        <v>28648.87671232877</v>
      </c>
      <c r="H18" s="11">
        <f t="shared" si="1"/>
        <v>2200000</v>
      </c>
      <c r="I18" s="12">
        <v>0.047400000000000005</v>
      </c>
    </row>
    <row r="19" spans="1:9" ht="12.75">
      <c r="A19" s="18">
        <v>24</v>
      </c>
      <c r="B19" s="7" t="s">
        <v>17</v>
      </c>
      <c r="C19" s="7" t="s">
        <v>29</v>
      </c>
      <c r="D19" s="19" t="s">
        <v>15</v>
      </c>
      <c r="E19" s="20">
        <f>31*H18*I18/365</f>
        <v>8856.657534246577</v>
      </c>
      <c r="F19" s="20">
        <v>20000</v>
      </c>
      <c r="G19" s="20">
        <f t="shared" si="0"/>
        <v>28856.657534246577</v>
      </c>
      <c r="H19" s="11">
        <f t="shared" si="1"/>
        <v>2180000</v>
      </c>
      <c r="I19" s="12">
        <v>0.047400000000000005</v>
      </c>
    </row>
    <row r="20" spans="1:9" ht="12.75">
      <c r="A20" s="18">
        <v>25</v>
      </c>
      <c r="B20" s="7" t="s">
        <v>17</v>
      </c>
      <c r="C20" s="7" t="s">
        <v>30</v>
      </c>
      <c r="D20" s="19" t="s">
        <v>15</v>
      </c>
      <c r="E20" s="20">
        <f>31*H19*I19/365</f>
        <v>8776.142465753426</v>
      </c>
      <c r="F20" s="21">
        <v>20000</v>
      </c>
      <c r="G20" s="20">
        <f t="shared" si="0"/>
        <v>28776.142465753426</v>
      </c>
      <c r="H20" s="11">
        <f t="shared" si="1"/>
        <v>2160000</v>
      </c>
      <c r="I20" s="12">
        <v>0.047400000000000005</v>
      </c>
    </row>
    <row r="21" spans="1:9" ht="12.75">
      <c r="A21" s="18">
        <v>26</v>
      </c>
      <c r="B21" s="7" t="s">
        <v>17</v>
      </c>
      <c r="C21" s="7" t="s">
        <v>31</v>
      </c>
      <c r="D21" s="19" t="s">
        <v>15</v>
      </c>
      <c r="E21" s="20">
        <f>28*H20*I20/365</f>
        <v>7854.115068493152</v>
      </c>
      <c r="F21" s="21">
        <v>20000</v>
      </c>
      <c r="G21" s="20">
        <f t="shared" si="0"/>
        <v>27854.115068493153</v>
      </c>
      <c r="H21" s="11">
        <f t="shared" si="1"/>
        <v>2140000</v>
      </c>
      <c r="I21" s="12">
        <v>0.047400000000000005</v>
      </c>
    </row>
    <row r="22" spans="1:9" ht="12.75">
      <c r="A22" s="18">
        <v>27</v>
      </c>
      <c r="B22" s="7" t="s">
        <v>17</v>
      </c>
      <c r="C22" s="7" t="s">
        <v>32</v>
      </c>
      <c r="D22" s="19" t="s">
        <v>15</v>
      </c>
      <c r="E22" s="20">
        <f>31*H21*I21/365</f>
        <v>8615.112328767125</v>
      </c>
      <c r="F22" s="21">
        <v>20000</v>
      </c>
      <c r="G22" s="20">
        <f t="shared" si="0"/>
        <v>28615.112328767125</v>
      </c>
      <c r="H22" s="11">
        <f t="shared" si="1"/>
        <v>2120000</v>
      </c>
      <c r="I22" s="12">
        <v>0.047400000000000005</v>
      </c>
    </row>
    <row r="23" spans="1:9" ht="12.75">
      <c r="A23" s="18">
        <v>28</v>
      </c>
      <c r="B23" s="7" t="s">
        <v>17</v>
      </c>
      <c r="C23" s="7" t="s">
        <v>33</v>
      </c>
      <c r="D23" s="19" t="s">
        <v>15</v>
      </c>
      <c r="E23" s="20">
        <f>30*H22*I22/365</f>
        <v>8259.287671232878</v>
      </c>
      <c r="F23" s="21">
        <v>20000</v>
      </c>
      <c r="G23" s="20">
        <f t="shared" si="0"/>
        <v>28259.28767123288</v>
      </c>
      <c r="H23" s="11">
        <f t="shared" si="1"/>
        <v>2100000</v>
      </c>
      <c r="I23" s="12">
        <v>0.047400000000000005</v>
      </c>
    </row>
    <row r="24" spans="1:9" ht="12.75">
      <c r="A24" s="18">
        <v>29</v>
      </c>
      <c r="B24" s="7" t="s">
        <v>17</v>
      </c>
      <c r="C24" s="7" t="s">
        <v>34</v>
      </c>
      <c r="D24" s="19" t="s">
        <v>15</v>
      </c>
      <c r="E24" s="20">
        <f>31*H23*I23/365</f>
        <v>8454.082191780823</v>
      </c>
      <c r="F24" s="21">
        <v>20000</v>
      </c>
      <c r="G24" s="20">
        <f t="shared" si="0"/>
        <v>28454.08219178082</v>
      </c>
      <c r="H24" s="11">
        <f t="shared" si="1"/>
        <v>2080000</v>
      </c>
      <c r="I24" s="12">
        <v>0.047400000000000005</v>
      </c>
    </row>
    <row r="25" spans="1:9" ht="12.75">
      <c r="A25" s="18">
        <v>30</v>
      </c>
      <c r="B25" s="7" t="s">
        <v>17</v>
      </c>
      <c r="C25" s="7" t="s">
        <v>35</v>
      </c>
      <c r="D25" s="19" t="s">
        <v>15</v>
      </c>
      <c r="E25" s="20">
        <f>30*H24*I24/365</f>
        <v>8103.452054794522</v>
      </c>
      <c r="F25" s="21">
        <v>20000</v>
      </c>
      <c r="G25" s="20">
        <f t="shared" si="0"/>
        <v>28103.45205479452</v>
      </c>
      <c r="H25" s="11">
        <f t="shared" si="1"/>
        <v>2060000</v>
      </c>
      <c r="I25" s="12">
        <v>0.047400000000000005</v>
      </c>
    </row>
    <row r="26" spans="1:9" ht="12.75">
      <c r="A26" s="18">
        <v>31</v>
      </c>
      <c r="B26" s="7" t="s">
        <v>17</v>
      </c>
      <c r="C26" s="7" t="s">
        <v>36</v>
      </c>
      <c r="D26" s="19" t="s">
        <v>15</v>
      </c>
      <c r="E26" s="20">
        <f>31*H25*I25/365</f>
        <v>8293.052054794522</v>
      </c>
      <c r="F26" s="21">
        <v>20000</v>
      </c>
      <c r="G26" s="20">
        <f t="shared" si="0"/>
        <v>28293.05205479452</v>
      </c>
      <c r="H26" s="11">
        <f t="shared" si="1"/>
        <v>2040000</v>
      </c>
      <c r="I26" s="12">
        <v>0.047400000000000005</v>
      </c>
    </row>
    <row r="27" spans="1:9" ht="12.75">
      <c r="A27" s="18">
        <v>32</v>
      </c>
      <c r="B27" s="7" t="s">
        <v>17</v>
      </c>
      <c r="C27" s="7" t="s">
        <v>37</v>
      </c>
      <c r="D27" s="19" t="s">
        <v>15</v>
      </c>
      <c r="E27" s="20">
        <f>31*H26*I26/365</f>
        <v>8212.536986301371</v>
      </c>
      <c r="F27" s="21">
        <v>20000</v>
      </c>
      <c r="G27" s="20">
        <f t="shared" si="0"/>
        <v>28212.53698630137</v>
      </c>
      <c r="H27" s="11">
        <f t="shared" si="1"/>
        <v>2020000</v>
      </c>
      <c r="I27" s="12">
        <v>0.047400000000000005</v>
      </c>
    </row>
    <row r="28" spans="1:9" ht="12.75">
      <c r="A28" s="18">
        <v>33</v>
      </c>
      <c r="B28" s="7" t="s">
        <v>17</v>
      </c>
      <c r="C28" s="7" t="s">
        <v>38</v>
      </c>
      <c r="D28" s="19" t="s">
        <v>15</v>
      </c>
      <c r="E28" s="20">
        <f>30*H27*I27/365</f>
        <v>7869.698630136988</v>
      </c>
      <c r="F28" s="21">
        <v>20000</v>
      </c>
      <c r="G28" s="20">
        <f t="shared" si="0"/>
        <v>27869.698630136987</v>
      </c>
      <c r="H28" s="11">
        <f t="shared" si="1"/>
        <v>2000000</v>
      </c>
      <c r="I28" s="12">
        <v>0.047400000000000005</v>
      </c>
    </row>
    <row r="29" spans="1:9" ht="12.75">
      <c r="A29" s="18">
        <v>34</v>
      </c>
      <c r="B29" s="7" t="s">
        <v>17</v>
      </c>
      <c r="C29" s="7" t="s">
        <v>39</v>
      </c>
      <c r="D29" s="19" t="s">
        <v>15</v>
      </c>
      <c r="E29" s="20">
        <f>31*H28*I28/365</f>
        <v>8051.50684931507</v>
      </c>
      <c r="F29" s="21">
        <v>20000</v>
      </c>
      <c r="G29" s="20">
        <f t="shared" si="0"/>
        <v>28051.50684931507</v>
      </c>
      <c r="H29" s="11">
        <f t="shared" si="1"/>
        <v>1980000</v>
      </c>
      <c r="I29" s="12">
        <v>0.047400000000000005</v>
      </c>
    </row>
    <row r="30" spans="1:9" ht="12.75">
      <c r="A30" s="18">
        <v>35</v>
      </c>
      <c r="B30" s="7" t="s">
        <v>17</v>
      </c>
      <c r="C30" s="7" t="s">
        <v>40</v>
      </c>
      <c r="D30" s="19" t="s">
        <v>15</v>
      </c>
      <c r="E30" s="20">
        <f>30*H29*I29/365</f>
        <v>7713.863013698631</v>
      </c>
      <c r="F30" s="21">
        <v>20000</v>
      </c>
      <c r="G30" s="20">
        <f t="shared" si="0"/>
        <v>27713.863013698632</v>
      </c>
      <c r="H30" s="11">
        <f t="shared" si="1"/>
        <v>1960000</v>
      </c>
      <c r="I30" s="12">
        <v>0.047400000000000005</v>
      </c>
    </row>
    <row r="31" spans="1:9" ht="12.75">
      <c r="A31" s="18">
        <v>36</v>
      </c>
      <c r="B31" s="7" t="s">
        <v>17</v>
      </c>
      <c r="C31" s="7" t="s">
        <v>41</v>
      </c>
      <c r="D31" s="19" t="s">
        <v>15</v>
      </c>
      <c r="E31" s="20">
        <f>31*H30*I30/365</f>
        <v>7890.476712328768</v>
      </c>
      <c r="F31" s="21">
        <v>20000</v>
      </c>
      <c r="G31" s="20">
        <f t="shared" si="0"/>
        <v>27890.476712328767</v>
      </c>
      <c r="H31" s="11">
        <f t="shared" si="1"/>
        <v>1940000</v>
      </c>
      <c r="I31" s="12">
        <v>0.047400000000000005</v>
      </c>
    </row>
    <row r="32" spans="1:9" ht="12.75">
      <c r="A32" s="18">
        <v>37</v>
      </c>
      <c r="B32" s="7" t="s">
        <v>17</v>
      </c>
      <c r="C32" s="7" t="s">
        <v>42</v>
      </c>
      <c r="D32" s="19" t="s">
        <v>15</v>
      </c>
      <c r="E32" s="20">
        <f>31*H31*I31/365</f>
        <v>7809.961643835618</v>
      </c>
      <c r="F32" s="21">
        <v>20000</v>
      </c>
      <c r="G32" s="20">
        <f t="shared" si="0"/>
        <v>27809.961643835617</v>
      </c>
      <c r="H32" s="11">
        <f t="shared" si="1"/>
        <v>1920000</v>
      </c>
      <c r="I32" s="12">
        <v>0.047400000000000005</v>
      </c>
    </row>
    <row r="33" spans="1:9" ht="12.75">
      <c r="A33" s="18">
        <v>38</v>
      </c>
      <c r="B33" s="7" t="s">
        <v>17</v>
      </c>
      <c r="C33" s="7" t="s">
        <v>43</v>
      </c>
      <c r="D33" s="19" t="s">
        <v>15</v>
      </c>
      <c r="E33" s="20">
        <f>28*H32*I32/365</f>
        <v>6981.435616438357</v>
      </c>
      <c r="F33" s="21">
        <v>20000</v>
      </c>
      <c r="G33" s="20">
        <f t="shared" si="0"/>
        <v>26981.435616438357</v>
      </c>
      <c r="H33" s="11">
        <f t="shared" si="1"/>
        <v>1900000</v>
      </c>
      <c r="I33" s="12">
        <v>0.047400000000000005</v>
      </c>
    </row>
    <row r="34" spans="1:9" ht="12.75">
      <c r="A34" s="18">
        <v>39</v>
      </c>
      <c r="B34" s="7" t="s">
        <v>17</v>
      </c>
      <c r="C34" s="7" t="s">
        <v>44</v>
      </c>
      <c r="D34" s="19" t="s">
        <v>15</v>
      </c>
      <c r="E34" s="20">
        <f>31*H33*I33/365</f>
        <v>7648.931506849316</v>
      </c>
      <c r="F34" s="21">
        <v>20000</v>
      </c>
      <c r="G34" s="20">
        <f t="shared" si="0"/>
        <v>27648.931506849316</v>
      </c>
      <c r="H34" s="11">
        <f t="shared" si="1"/>
        <v>1880000</v>
      </c>
      <c r="I34" s="12">
        <v>0.047400000000000005</v>
      </c>
    </row>
    <row r="35" spans="1:9" ht="12.75">
      <c r="A35" s="18">
        <v>40</v>
      </c>
      <c r="B35" s="7" t="s">
        <v>17</v>
      </c>
      <c r="C35" s="7" t="s">
        <v>45</v>
      </c>
      <c r="D35" s="19" t="s">
        <v>15</v>
      </c>
      <c r="E35" s="20">
        <f>30*H34*I34/365</f>
        <v>7324.273972602741</v>
      </c>
      <c r="F35" s="21">
        <v>20000</v>
      </c>
      <c r="G35" s="20">
        <f t="shared" si="0"/>
        <v>27324.273972602743</v>
      </c>
      <c r="H35" s="11">
        <f t="shared" si="1"/>
        <v>1860000</v>
      </c>
      <c r="I35" s="12">
        <v>0.047400000000000005</v>
      </c>
    </row>
    <row r="36" spans="1:9" ht="12.75">
      <c r="A36" s="18">
        <v>41</v>
      </c>
      <c r="B36" s="7" t="s">
        <v>17</v>
      </c>
      <c r="C36" s="7" t="s">
        <v>46</v>
      </c>
      <c r="D36" s="19" t="s">
        <v>15</v>
      </c>
      <c r="E36" s="20">
        <f>31*H35*I35/365</f>
        <v>7487.901369863015</v>
      </c>
      <c r="F36" s="21">
        <v>20000</v>
      </c>
      <c r="G36" s="20">
        <f t="shared" si="0"/>
        <v>27487.901369863015</v>
      </c>
      <c r="H36" s="11">
        <f t="shared" si="1"/>
        <v>1840000</v>
      </c>
      <c r="I36" s="12">
        <v>0.047400000000000005</v>
      </c>
    </row>
    <row r="37" spans="1:9" ht="12.75">
      <c r="A37" s="18">
        <v>42</v>
      </c>
      <c r="B37" s="7" t="s">
        <v>17</v>
      </c>
      <c r="C37" s="7" t="s">
        <v>47</v>
      </c>
      <c r="D37" s="19" t="s">
        <v>15</v>
      </c>
      <c r="E37" s="20">
        <f>30*H36*I36/365</f>
        <v>7168.4383561643845</v>
      </c>
      <c r="F37" s="21">
        <v>20000</v>
      </c>
      <c r="G37" s="20">
        <f t="shared" si="0"/>
        <v>27168.438356164384</v>
      </c>
      <c r="H37" s="11">
        <f t="shared" si="1"/>
        <v>1820000</v>
      </c>
      <c r="I37" s="12">
        <v>0.047400000000000005</v>
      </c>
    </row>
    <row r="38" spans="1:9" ht="12.75">
      <c r="A38" s="18">
        <v>43</v>
      </c>
      <c r="B38" s="7" t="s">
        <v>17</v>
      </c>
      <c r="C38" s="7" t="s">
        <v>48</v>
      </c>
      <c r="D38" s="19" t="s">
        <v>15</v>
      </c>
      <c r="E38" s="20">
        <f>31*H37*I37/365</f>
        <v>7326.871232876713</v>
      </c>
      <c r="F38" s="21">
        <v>20000</v>
      </c>
      <c r="G38" s="20">
        <f t="shared" si="0"/>
        <v>27326.871232876714</v>
      </c>
      <c r="H38" s="11">
        <f t="shared" si="1"/>
        <v>1800000</v>
      </c>
      <c r="I38" s="12">
        <v>0.047400000000000005</v>
      </c>
    </row>
    <row r="39" spans="1:9" ht="12.75">
      <c r="A39" s="18">
        <v>44</v>
      </c>
      <c r="B39" s="7" t="s">
        <v>17</v>
      </c>
      <c r="C39" s="7" t="s">
        <v>49</v>
      </c>
      <c r="D39" s="19" t="s">
        <v>15</v>
      </c>
      <c r="E39" s="20">
        <f>31*H38*I38/365</f>
        <v>7246.356164383563</v>
      </c>
      <c r="F39" s="21">
        <v>20000</v>
      </c>
      <c r="G39" s="20">
        <f t="shared" si="0"/>
        <v>27246.356164383564</v>
      </c>
      <c r="H39" s="11">
        <f t="shared" si="1"/>
        <v>1780000</v>
      </c>
      <c r="I39" s="12">
        <v>0.047400000000000005</v>
      </c>
    </row>
    <row r="40" spans="1:9" ht="12.75">
      <c r="A40" s="18">
        <v>45</v>
      </c>
      <c r="B40" s="7" t="s">
        <v>17</v>
      </c>
      <c r="C40" s="7" t="s">
        <v>50</v>
      </c>
      <c r="D40" s="19" t="s">
        <v>15</v>
      </c>
      <c r="E40" s="20">
        <f>30*H39*I39/365</f>
        <v>6934.68493150685</v>
      </c>
      <c r="F40" s="21">
        <v>20000</v>
      </c>
      <c r="G40" s="20">
        <f t="shared" si="0"/>
        <v>26934.68493150685</v>
      </c>
      <c r="H40" s="11">
        <f t="shared" si="1"/>
        <v>1760000</v>
      </c>
      <c r="I40" s="12">
        <v>0.047400000000000005</v>
      </c>
    </row>
    <row r="41" spans="1:9" ht="12.75">
      <c r="A41" s="18">
        <v>46</v>
      </c>
      <c r="B41" s="7" t="s">
        <v>17</v>
      </c>
      <c r="C41" s="7" t="s">
        <v>51</v>
      </c>
      <c r="D41" s="19" t="s">
        <v>15</v>
      </c>
      <c r="E41" s="20">
        <f>31*H40*I40/365</f>
        <v>7085.326027397262</v>
      </c>
      <c r="F41" s="21">
        <v>20000</v>
      </c>
      <c r="G41" s="20">
        <f t="shared" si="0"/>
        <v>27085.326027397263</v>
      </c>
      <c r="H41" s="11">
        <f t="shared" si="1"/>
        <v>1740000</v>
      </c>
      <c r="I41" s="12">
        <v>0.047400000000000005</v>
      </c>
    </row>
    <row r="42" spans="1:9" ht="12.75">
      <c r="A42" s="18">
        <v>47</v>
      </c>
      <c r="B42" s="7" t="s">
        <v>17</v>
      </c>
      <c r="C42" s="7" t="s">
        <v>52</v>
      </c>
      <c r="D42" s="19" t="s">
        <v>15</v>
      </c>
      <c r="E42" s="20">
        <f>30*H41*I41/365</f>
        <v>6778.849315068494</v>
      </c>
      <c r="F42" s="21">
        <v>20000</v>
      </c>
      <c r="G42" s="20">
        <f t="shared" si="0"/>
        <v>26778.849315068495</v>
      </c>
      <c r="H42" s="11">
        <f t="shared" si="1"/>
        <v>1720000</v>
      </c>
      <c r="I42" s="12">
        <v>0.047400000000000005</v>
      </c>
    </row>
    <row r="43" spans="1:9" ht="12.75">
      <c r="A43" s="18">
        <v>48</v>
      </c>
      <c r="B43" s="7" t="s">
        <v>17</v>
      </c>
      <c r="C43" s="7" t="s">
        <v>53</v>
      </c>
      <c r="D43" s="19" t="s">
        <v>15</v>
      </c>
      <c r="E43" s="20">
        <f>31*H42*I42/365</f>
        <v>6924.29589041096</v>
      </c>
      <c r="F43" s="21">
        <v>20000</v>
      </c>
      <c r="G43" s="20">
        <f t="shared" si="0"/>
        <v>26924.295890410962</v>
      </c>
      <c r="H43" s="11">
        <f t="shared" si="1"/>
        <v>1700000</v>
      </c>
      <c r="I43" s="12">
        <v>0.047400000000000005</v>
      </c>
    </row>
    <row r="44" spans="1:9" ht="12.75">
      <c r="A44" s="18">
        <v>49</v>
      </c>
      <c r="B44" s="7" t="s">
        <v>17</v>
      </c>
      <c r="C44" s="7" t="s">
        <v>54</v>
      </c>
      <c r="D44" s="19" t="s">
        <v>15</v>
      </c>
      <c r="E44" s="20">
        <f>31*H43*I43/365</f>
        <v>6843.78082191781</v>
      </c>
      <c r="F44" s="21">
        <v>20000</v>
      </c>
      <c r="G44" s="20">
        <f t="shared" si="0"/>
        <v>26843.78082191781</v>
      </c>
      <c r="H44" s="11">
        <f t="shared" si="1"/>
        <v>1680000</v>
      </c>
      <c r="I44" s="12">
        <v>0.047400000000000005</v>
      </c>
    </row>
    <row r="45" spans="1:9" ht="12.75">
      <c r="A45" s="18">
        <v>50</v>
      </c>
      <c r="B45" s="7" t="s">
        <v>17</v>
      </c>
      <c r="C45" s="7" t="s">
        <v>55</v>
      </c>
      <c r="D45" s="19" t="s">
        <v>15</v>
      </c>
      <c r="E45" s="20">
        <f>29*H44*I44/366</f>
        <v>6309.639344262295</v>
      </c>
      <c r="F45" s="21">
        <v>20000</v>
      </c>
      <c r="G45" s="20">
        <f t="shared" si="0"/>
        <v>26309.639344262294</v>
      </c>
      <c r="H45" s="11">
        <f t="shared" si="1"/>
        <v>1660000</v>
      </c>
      <c r="I45" s="12">
        <v>0.047400000000000005</v>
      </c>
    </row>
    <row r="46" spans="1:9" ht="12.75">
      <c r="A46" s="18">
        <v>51</v>
      </c>
      <c r="B46" s="7" t="s">
        <v>17</v>
      </c>
      <c r="C46" s="7" t="s">
        <v>56</v>
      </c>
      <c r="D46" s="19" t="s">
        <v>15</v>
      </c>
      <c r="E46" s="20">
        <f>31*H45*I45/366</f>
        <v>6664.49180327869</v>
      </c>
      <c r="F46" s="21">
        <v>20000</v>
      </c>
      <c r="G46" s="20">
        <f t="shared" si="0"/>
        <v>26664.491803278688</v>
      </c>
      <c r="H46" s="11">
        <f t="shared" si="1"/>
        <v>1640000</v>
      </c>
      <c r="I46" s="12">
        <v>0.047400000000000005</v>
      </c>
    </row>
    <row r="47" spans="1:9" ht="12.75">
      <c r="A47" s="18">
        <v>52</v>
      </c>
      <c r="B47" s="7" t="s">
        <v>17</v>
      </c>
      <c r="C47" s="7" t="s">
        <v>57</v>
      </c>
      <c r="D47" s="19" t="s">
        <v>15</v>
      </c>
      <c r="E47" s="20">
        <f>30*H46*I46/366</f>
        <v>6371.803278688524</v>
      </c>
      <c r="F47" s="21">
        <v>20000</v>
      </c>
      <c r="G47" s="20">
        <f t="shared" si="0"/>
        <v>26371.803278688523</v>
      </c>
      <c r="H47" s="11">
        <f t="shared" si="1"/>
        <v>1620000</v>
      </c>
      <c r="I47" s="12">
        <v>0.047400000000000005</v>
      </c>
    </row>
    <row r="48" spans="1:9" ht="12.75">
      <c r="A48" s="18">
        <v>53</v>
      </c>
      <c r="B48" s="7" t="s">
        <v>17</v>
      </c>
      <c r="C48" s="7" t="s">
        <v>58</v>
      </c>
      <c r="D48" s="19" t="s">
        <v>15</v>
      </c>
      <c r="E48" s="20">
        <f>31*H47*I47/366</f>
        <v>6503.901639344263</v>
      </c>
      <c r="F48" s="21">
        <v>20000</v>
      </c>
      <c r="G48" s="20">
        <f t="shared" si="0"/>
        <v>26503.90163934426</v>
      </c>
      <c r="H48" s="11">
        <f t="shared" si="1"/>
        <v>1600000</v>
      </c>
      <c r="I48" s="12">
        <v>0.047400000000000005</v>
      </c>
    </row>
    <row r="49" spans="1:9" ht="12.75">
      <c r="A49" s="18">
        <v>54</v>
      </c>
      <c r="B49" s="7" t="s">
        <v>17</v>
      </c>
      <c r="C49" s="7" t="s">
        <v>59</v>
      </c>
      <c r="D49" s="19" t="s">
        <v>15</v>
      </c>
      <c r="E49" s="20">
        <f>30*H48*I48/366</f>
        <v>6216.393442622951</v>
      </c>
      <c r="F49" s="21">
        <v>20000</v>
      </c>
      <c r="G49" s="20">
        <f t="shared" si="0"/>
        <v>26216.39344262295</v>
      </c>
      <c r="H49" s="11">
        <f t="shared" si="1"/>
        <v>1580000</v>
      </c>
      <c r="I49" s="12">
        <v>0.047400000000000005</v>
      </c>
    </row>
    <row r="50" spans="1:9" ht="12.75">
      <c r="A50" s="18">
        <v>55</v>
      </c>
      <c r="B50" s="7" t="s">
        <v>17</v>
      </c>
      <c r="C50" s="7" t="s">
        <v>60</v>
      </c>
      <c r="D50" s="19" t="s">
        <v>15</v>
      </c>
      <c r="E50" s="20">
        <f>31*H49*I49/366</f>
        <v>6343.311475409836</v>
      </c>
      <c r="F50" s="21">
        <v>20000</v>
      </c>
      <c r="G50" s="20">
        <f t="shared" si="0"/>
        <v>26343.311475409835</v>
      </c>
      <c r="H50" s="11">
        <f t="shared" si="1"/>
        <v>1560000</v>
      </c>
      <c r="I50" s="12">
        <v>0.047400000000000005</v>
      </c>
    </row>
    <row r="51" spans="1:9" ht="12.75">
      <c r="A51" s="18">
        <v>56</v>
      </c>
      <c r="B51" s="7" t="s">
        <v>17</v>
      </c>
      <c r="C51" s="7" t="s">
        <v>61</v>
      </c>
      <c r="D51" s="19" t="s">
        <v>15</v>
      </c>
      <c r="E51" s="20">
        <f>31*H50*I50/366</f>
        <v>6263.016393442623</v>
      </c>
      <c r="F51" s="21">
        <v>20000</v>
      </c>
      <c r="G51" s="20">
        <f t="shared" si="0"/>
        <v>26263.016393442624</v>
      </c>
      <c r="H51" s="11">
        <f t="shared" si="1"/>
        <v>1540000</v>
      </c>
      <c r="I51" s="12">
        <v>0.047400000000000005</v>
      </c>
    </row>
    <row r="52" spans="1:9" ht="12.75">
      <c r="A52" s="18">
        <v>57</v>
      </c>
      <c r="B52" s="7" t="s">
        <v>17</v>
      </c>
      <c r="C52" s="7" t="s">
        <v>62</v>
      </c>
      <c r="D52" s="19" t="s">
        <v>15</v>
      </c>
      <c r="E52" s="20">
        <f>30*H51*I51/366</f>
        <v>5983.2786885245905</v>
      </c>
      <c r="F52" s="21">
        <v>20000</v>
      </c>
      <c r="G52" s="20">
        <f t="shared" si="0"/>
        <v>25983.27868852459</v>
      </c>
      <c r="H52" s="11">
        <f t="shared" si="1"/>
        <v>1520000</v>
      </c>
      <c r="I52" s="12">
        <v>0.047400000000000005</v>
      </c>
    </row>
    <row r="53" spans="1:9" ht="12.75">
      <c r="A53" s="18">
        <v>58</v>
      </c>
      <c r="B53" s="7" t="s">
        <v>17</v>
      </c>
      <c r="C53" s="7" t="s">
        <v>63</v>
      </c>
      <c r="D53" s="19" t="s">
        <v>15</v>
      </c>
      <c r="E53" s="20">
        <f>31*H52*I52/366</f>
        <v>6102.426229508197</v>
      </c>
      <c r="F53" s="21">
        <v>20000</v>
      </c>
      <c r="G53" s="20">
        <f t="shared" si="0"/>
        <v>26102.426229508197</v>
      </c>
      <c r="H53" s="11">
        <f t="shared" si="1"/>
        <v>1500000</v>
      </c>
      <c r="I53" s="12">
        <v>0.047400000000000005</v>
      </c>
    </row>
    <row r="54" spans="1:9" ht="12.75">
      <c r="A54" s="18">
        <v>59</v>
      </c>
      <c r="B54" s="7" t="s">
        <v>17</v>
      </c>
      <c r="C54" s="7" t="s">
        <v>64</v>
      </c>
      <c r="D54" s="19" t="s">
        <v>15</v>
      </c>
      <c r="E54" s="20">
        <f>30*H53*I53/366</f>
        <v>5827.868852459016</v>
      </c>
      <c r="F54" s="21">
        <v>20000</v>
      </c>
      <c r="G54" s="20">
        <f t="shared" si="0"/>
        <v>25827.868852459018</v>
      </c>
      <c r="H54" s="11">
        <f t="shared" si="1"/>
        <v>1480000</v>
      </c>
      <c r="I54" s="12">
        <v>0.047400000000000005</v>
      </c>
    </row>
    <row r="55" spans="1:9" ht="12.75">
      <c r="A55" s="18">
        <v>60</v>
      </c>
      <c r="B55" s="7" t="s">
        <v>17</v>
      </c>
      <c r="C55" s="7" t="s">
        <v>65</v>
      </c>
      <c r="D55" s="19" t="s">
        <v>15</v>
      </c>
      <c r="E55" s="20">
        <f>31*H54*I54/366</f>
        <v>5941.836065573771</v>
      </c>
      <c r="F55" s="21">
        <v>20000</v>
      </c>
      <c r="G55" s="20">
        <f t="shared" si="0"/>
        <v>25941.83606557377</v>
      </c>
      <c r="H55" s="11">
        <f t="shared" si="1"/>
        <v>1460000</v>
      </c>
      <c r="I55" s="12">
        <v>0.047400000000000005</v>
      </c>
    </row>
    <row r="56" spans="1:9" ht="12.75">
      <c r="A56" s="18">
        <v>61</v>
      </c>
      <c r="B56" s="7" t="s">
        <v>17</v>
      </c>
      <c r="C56" s="7" t="s">
        <v>66</v>
      </c>
      <c r="D56" s="19" t="s">
        <v>15</v>
      </c>
      <c r="E56" s="20">
        <f>31*H55*I55/365</f>
        <v>5877.6</v>
      </c>
      <c r="F56" s="21">
        <v>20000</v>
      </c>
      <c r="G56" s="20">
        <f t="shared" si="0"/>
        <v>25877.6</v>
      </c>
      <c r="H56" s="11">
        <f t="shared" si="1"/>
        <v>1440000</v>
      </c>
      <c r="I56" s="12">
        <v>0.047400000000000005</v>
      </c>
    </row>
    <row r="57" spans="1:9" ht="12.75">
      <c r="A57" s="18">
        <v>62</v>
      </c>
      <c r="B57" s="7" t="s">
        <v>17</v>
      </c>
      <c r="C57" s="7" t="s">
        <v>67</v>
      </c>
      <c r="D57" s="19" t="s">
        <v>15</v>
      </c>
      <c r="E57" s="20">
        <f>28*H56*I56/365</f>
        <v>5236.076712328768</v>
      </c>
      <c r="F57" s="21">
        <v>20000</v>
      </c>
      <c r="G57" s="20">
        <f t="shared" si="0"/>
        <v>25236.076712328766</v>
      </c>
      <c r="H57" s="11">
        <f t="shared" si="1"/>
        <v>1420000</v>
      </c>
      <c r="I57" s="12">
        <v>0.047400000000000005</v>
      </c>
    </row>
    <row r="58" spans="1:9" ht="12.75">
      <c r="A58" s="18">
        <v>63</v>
      </c>
      <c r="B58" s="7" t="s">
        <v>17</v>
      </c>
      <c r="C58" s="7" t="s">
        <v>68</v>
      </c>
      <c r="D58" s="19" t="s">
        <v>15</v>
      </c>
      <c r="E58" s="20">
        <f>31*H57*I57/365</f>
        <v>5716.569863013699</v>
      </c>
      <c r="F58" s="21">
        <v>20000</v>
      </c>
      <c r="G58" s="20">
        <f t="shared" si="0"/>
        <v>25716.569863013698</v>
      </c>
      <c r="H58" s="11">
        <f t="shared" si="1"/>
        <v>1400000</v>
      </c>
      <c r="I58" s="12">
        <v>0.047400000000000005</v>
      </c>
    </row>
    <row r="59" spans="1:9" ht="12.75">
      <c r="A59" s="18">
        <v>64</v>
      </c>
      <c r="B59" s="7" t="s">
        <v>17</v>
      </c>
      <c r="C59" s="7" t="s">
        <v>69</v>
      </c>
      <c r="D59" s="19" t="s">
        <v>15</v>
      </c>
      <c r="E59" s="20">
        <f>30*H58*I58/365</f>
        <v>5454.246575342467</v>
      </c>
      <c r="F59" s="21">
        <v>20000</v>
      </c>
      <c r="G59" s="20">
        <f t="shared" si="0"/>
        <v>25454.246575342466</v>
      </c>
      <c r="H59" s="11">
        <f t="shared" si="1"/>
        <v>1380000</v>
      </c>
      <c r="I59" s="12">
        <v>0.047400000000000005</v>
      </c>
    </row>
    <row r="60" spans="1:9" ht="12.75">
      <c r="A60" s="18">
        <v>65</v>
      </c>
      <c r="B60" s="7" t="s">
        <v>17</v>
      </c>
      <c r="C60" s="7" t="s">
        <v>70</v>
      </c>
      <c r="D60" s="19" t="s">
        <v>15</v>
      </c>
      <c r="E60" s="20">
        <f>31*H59*I59/365</f>
        <v>5555.539726027398</v>
      </c>
      <c r="F60" s="21">
        <v>20000</v>
      </c>
      <c r="G60" s="20">
        <f t="shared" si="0"/>
        <v>25555.539726027397</v>
      </c>
      <c r="H60" s="11">
        <f t="shared" si="1"/>
        <v>1360000</v>
      </c>
      <c r="I60" s="12">
        <v>0.047400000000000005</v>
      </c>
    </row>
    <row r="61" spans="1:9" ht="12.75">
      <c r="A61" s="18">
        <v>66</v>
      </c>
      <c r="B61" s="7" t="s">
        <v>17</v>
      </c>
      <c r="C61" s="7" t="s">
        <v>71</v>
      </c>
      <c r="D61" s="19" t="s">
        <v>15</v>
      </c>
      <c r="E61" s="20">
        <f>30*H60*I60/365</f>
        <v>5298.41095890411</v>
      </c>
      <c r="F61" s="21">
        <v>20000</v>
      </c>
      <c r="G61" s="20">
        <f aca="true" t="shared" si="2" ref="G61:G124">E61+F61</f>
        <v>25298.41095890411</v>
      </c>
      <c r="H61" s="11">
        <f aca="true" t="shared" si="3" ref="H61:H114">H60-F61</f>
        <v>1340000</v>
      </c>
      <c r="I61" s="12">
        <v>0.047400000000000005</v>
      </c>
    </row>
    <row r="62" spans="1:9" ht="12.75">
      <c r="A62" s="18">
        <v>67</v>
      </c>
      <c r="B62" s="7" t="s">
        <v>17</v>
      </c>
      <c r="C62" s="7" t="s">
        <v>72</v>
      </c>
      <c r="D62" s="19" t="s">
        <v>15</v>
      </c>
      <c r="E62" s="20">
        <f aca="true" t="shared" si="4" ref="E62:E115">31*H61*I61/365</f>
        <v>5394.509589041097</v>
      </c>
      <c r="F62" s="21">
        <v>20000</v>
      </c>
      <c r="G62" s="20">
        <f t="shared" si="2"/>
        <v>25394.509589041096</v>
      </c>
      <c r="H62" s="11">
        <f t="shared" si="3"/>
        <v>1320000</v>
      </c>
      <c r="I62" s="12">
        <v>0.047400000000000005</v>
      </c>
    </row>
    <row r="63" spans="1:9" ht="12.75">
      <c r="A63" s="18">
        <v>68</v>
      </c>
      <c r="B63" s="7" t="s">
        <v>17</v>
      </c>
      <c r="C63" s="7" t="s">
        <v>73</v>
      </c>
      <c r="D63" s="19" t="s">
        <v>15</v>
      </c>
      <c r="E63" s="20">
        <f t="shared" si="4"/>
        <v>5313.994520547946</v>
      </c>
      <c r="F63" s="21">
        <v>20000</v>
      </c>
      <c r="G63" s="20">
        <f t="shared" si="2"/>
        <v>25313.994520547945</v>
      </c>
      <c r="H63" s="11">
        <f t="shared" si="3"/>
        <v>1300000</v>
      </c>
      <c r="I63" s="12">
        <v>0.047400000000000005</v>
      </c>
    </row>
    <row r="64" spans="1:9" ht="12.75">
      <c r="A64" s="18">
        <v>69</v>
      </c>
      <c r="B64" s="7" t="s">
        <v>17</v>
      </c>
      <c r="C64" s="7" t="s">
        <v>74</v>
      </c>
      <c r="D64" s="19" t="s">
        <v>15</v>
      </c>
      <c r="E64" s="20">
        <f>30*H63*I63/365</f>
        <v>5064.657534246576</v>
      </c>
      <c r="F64" s="21">
        <v>20000</v>
      </c>
      <c r="G64" s="20">
        <f t="shared" si="2"/>
        <v>25064.657534246577</v>
      </c>
      <c r="H64" s="11">
        <f t="shared" si="3"/>
        <v>1280000</v>
      </c>
      <c r="I64" s="12">
        <v>0.047400000000000005</v>
      </c>
    </row>
    <row r="65" spans="1:9" ht="12.75">
      <c r="A65" s="18">
        <v>70</v>
      </c>
      <c r="B65" s="7" t="s">
        <v>17</v>
      </c>
      <c r="C65" s="7" t="s">
        <v>75</v>
      </c>
      <c r="D65" s="19" t="s">
        <v>15</v>
      </c>
      <c r="E65" s="20">
        <f t="shared" si="4"/>
        <v>5152.964383561644</v>
      </c>
      <c r="F65" s="21">
        <v>20000</v>
      </c>
      <c r="G65" s="20">
        <f t="shared" si="2"/>
        <v>25152.964383561644</v>
      </c>
      <c r="H65" s="11">
        <f t="shared" si="3"/>
        <v>1260000</v>
      </c>
      <c r="I65" s="12">
        <v>0.047400000000000005</v>
      </c>
    </row>
    <row r="66" spans="1:9" ht="12.75">
      <c r="A66" s="18">
        <v>71</v>
      </c>
      <c r="B66" s="7" t="s">
        <v>17</v>
      </c>
      <c r="C66" s="7" t="s">
        <v>76</v>
      </c>
      <c r="D66" s="19" t="s">
        <v>15</v>
      </c>
      <c r="E66" s="20">
        <f>30*H65*I65/365</f>
        <v>4908.82191780822</v>
      </c>
      <c r="F66" s="21">
        <v>20000</v>
      </c>
      <c r="G66" s="20">
        <f t="shared" si="2"/>
        <v>24908.82191780822</v>
      </c>
      <c r="H66" s="11">
        <f t="shared" si="3"/>
        <v>1240000</v>
      </c>
      <c r="I66" s="12">
        <v>0.047400000000000005</v>
      </c>
    </row>
    <row r="67" spans="1:9" ht="12.75">
      <c r="A67" s="18">
        <v>72</v>
      </c>
      <c r="B67" s="7" t="s">
        <v>17</v>
      </c>
      <c r="C67" s="7" t="s">
        <v>77</v>
      </c>
      <c r="D67" s="19" t="s">
        <v>15</v>
      </c>
      <c r="E67" s="20">
        <f t="shared" si="4"/>
        <v>4991.934246575343</v>
      </c>
      <c r="F67" s="21">
        <v>20000</v>
      </c>
      <c r="G67" s="20">
        <f t="shared" si="2"/>
        <v>24991.934246575343</v>
      </c>
      <c r="H67" s="11">
        <f t="shared" si="3"/>
        <v>1220000</v>
      </c>
      <c r="I67" s="12">
        <v>0.047400000000000005</v>
      </c>
    </row>
    <row r="68" spans="1:9" ht="12.75">
      <c r="A68" s="18">
        <v>73</v>
      </c>
      <c r="B68" s="7" t="s">
        <v>17</v>
      </c>
      <c r="C68" s="7" t="s">
        <v>78</v>
      </c>
      <c r="D68" s="19" t="s">
        <v>15</v>
      </c>
      <c r="E68" s="20">
        <f t="shared" si="4"/>
        <v>4911.419178082192</v>
      </c>
      <c r="F68" s="21">
        <v>20000</v>
      </c>
      <c r="G68" s="20">
        <f t="shared" si="2"/>
        <v>24911.419178082193</v>
      </c>
      <c r="H68" s="11">
        <f t="shared" si="3"/>
        <v>1200000</v>
      </c>
      <c r="I68" s="12">
        <v>0.047400000000000005</v>
      </c>
    </row>
    <row r="69" spans="1:9" ht="12.75">
      <c r="A69" s="18">
        <v>74</v>
      </c>
      <c r="B69" s="7" t="s">
        <v>17</v>
      </c>
      <c r="C69" s="7" t="s">
        <v>79</v>
      </c>
      <c r="D69" s="19" t="s">
        <v>15</v>
      </c>
      <c r="E69" s="20">
        <f>28*H68*I68/365</f>
        <v>4363.397260273973</v>
      </c>
      <c r="F69" s="21">
        <v>20000</v>
      </c>
      <c r="G69" s="20">
        <f t="shared" si="2"/>
        <v>24363.397260273974</v>
      </c>
      <c r="H69" s="11">
        <f t="shared" si="3"/>
        <v>1180000</v>
      </c>
      <c r="I69" s="12">
        <v>0.047400000000000005</v>
      </c>
    </row>
    <row r="70" spans="1:9" ht="12.75">
      <c r="A70" s="18">
        <v>75</v>
      </c>
      <c r="B70" s="7" t="s">
        <v>17</v>
      </c>
      <c r="C70" s="7" t="s">
        <v>80</v>
      </c>
      <c r="D70" s="19" t="s">
        <v>15</v>
      </c>
      <c r="E70" s="20">
        <f t="shared" si="4"/>
        <v>4750.389041095891</v>
      </c>
      <c r="F70" s="21">
        <v>20000</v>
      </c>
      <c r="G70" s="20">
        <f t="shared" si="2"/>
        <v>24750.389041095892</v>
      </c>
      <c r="H70" s="11">
        <f t="shared" si="3"/>
        <v>1160000</v>
      </c>
      <c r="I70" s="12">
        <v>0.047400000000000005</v>
      </c>
    </row>
    <row r="71" spans="1:9" ht="12.75">
      <c r="A71" s="18">
        <v>76</v>
      </c>
      <c r="B71" s="7" t="s">
        <v>17</v>
      </c>
      <c r="C71" s="7" t="s">
        <v>81</v>
      </c>
      <c r="D71" s="19" t="s">
        <v>15</v>
      </c>
      <c r="E71" s="20">
        <f>30*H70*I70/365</f>
        <v>4519.232876712329</v>
      </c>
      <c r="F71" s="21">
        <v>20000</v>
      </c>
      <c r="G71" s="20">
        <f t="shared" si="2"/>
        <v>24519.23287671233</v>
      </c>
      <c r="H71" s="11">
        <f t="shared" si="3"/>
        <v>1140000</v>
      </c>
      <c r="I71" s="12">
        <v>0.047400000000000005</v>
      </c>
    </row>
    <row r="72" spans="1:9" ht="12.75">
      <c r="A72" s="18">
        <v>77</v>
      </c>
      <c r="B72" s="7" t="s">
        <v>17</v>
      </c>
      <c r="C72" s="7" t="s">
        <v>82</v>
      </c>
      <c r="D72" s="19" t="s">
        <v>15</v>
      </c>
      <c r="E72" s="20">
        <f t="shared" si="4"/>
        <v>4589.358904109589</v>
      </c>
      <c r="F72" s="21">
        <v>20000</v>
      </c>
      <c r="G72" s="20">
        <f t="shared" si="2"/>
        <v>24589.35890410959</v>
      </c>
      <c r="H72" s="11">
        <f t="shared" si="3"/>
        <v>1120000</v>
      </c>
      <c r="I72" s="12">
        <v>0.047400000000000005</v>
      </c>
    </row>
    <row r="73" spans="1:9" ht="12.75">
      <c r="A73" s="18">
        <v>78</v>
      </c>
      <c r="B73" s="7" t="s">
        <v>17</v>
      </c>
      <c r="C73" s="7" t="s">
        <v>83</v>
      </c>
      <c r="D73" s="19" t="s">
        <v>15</v>
      </c>
      <c r="E73" s="20">
        <f>30*H72*I72/365</f>
        <v>4363.397260273973</v>
      </c>
      <c r="F73" s="21">
        <v>20000</v>
      </c>
      <c r="G73" s="20">
        <f t="shared" si="2"/>
        <v>24363.397260273974</v>
      </c>
      <c r="H73" s="11">
        <f t="shared" si="3"/>
        <v>1100000</v>
      </c>
      <c r="I73" s="12">
        <v>0.047400000000000005</v>
      </c>
    </row>
    <row r="74" spans="1:9" ht="12.75">
      <c r="A74" s="18">
        <v>79</v>
      </c>
      <c r="B74" s="7" t="s">
        <v>17</v>
      </c>
      <c r="C74" s="7" t="s">
        <v>84</v>
      </c>
      <c r="D74" s="19" t="s">
        <v>15</v>
      </c>
      <c r="E74" s="20">
        <f t="shared" si="4"/>
        <v>4428.328767123288</v>
      </c>
      <c r="F74" s="21">
        <v>20000</v>
      </c>
      <c r="G74" s="20">
        <f t="shared" si="2"/>
        <v>24428.32876712329</v>
      </c>
      <c r="H74" s="11">
        <f t="shared" si="3"/>
        <v>1080000</v>
      </c>
      <c r="I74" s="12">
        <v>0.047400000000000005</v>
      </c>
    </row>
    <row r="75" spans="1:9" ht="12.75">
      <c r="A75" s="18">
        <v>80</v>
      </c>
      <c r="B75" s="7" t="s">
        <v>17</v>
      </c>
      <c r="C75" s="7" t="s">
        <v>85</v>
      </c>
      <c r="D75" s="19" t="s">
        <v>15</v>
      </c>
      <c r="E75" s="20">
        <f t="shared" si="4"/>
        <v>4347.813698630138</v>
      </c>
      <c r="F75" s="21">
        <v>20000</v>
      </c>
      <c r="G75" s="20">
        <f t="shared" si="2"/>
        <v>24347.81369863014</v>
      </c>
      <c r="H75" s="11">
        <f t="shared" si="3"/>
        <v>1060000</v>
      </c>
      <c r="I75" s="12">
        <v>0.047400000000000005</v>
      </c>
    </row>
    <row r="76" spans="1:9" ht="12.75">
      <c r="A76" s="18">
        <v>81</v>
      </c>
      <c r="B76" s="7" t="s">
        <v>17</v>
      </c>
      <c r="C76" s="7" t="s">
        <v>86</v>
      </c>
      <c r="D76" s="19" t="s">
        <v>15</v>
      </c>
      <c r="E76" s="20">
        <f>30*H75*I75/365</f>
        <v>4129.643835616439</v>
      </c>
      <c r="F76" s="21">
        <v>20000</v>
      </c>
      <c r="G76" s="20">
        <f t="shared" si="2"/>
        <v>24129.64383561644</v>
      </c>
      <c r="H76" s="11">
        <f t="shared" si="3"/>
        <v>1040000</v>
      </c>
      <c r="I76" s="12">
        <v>0.047400000000000005</v>
      </c>
    </row>
    <row r="77" spans="1:9" ht="12.75">
      <c r="A77" s="18">
        <v>82</v>
      </c>
      <c r="B77" s="7" t="s">
        <v>17</v>
      </c>
      <c r="C77" s="7" t="s">
        <v>87</v>
      </c>
      <c r="D77" s="19" t="s">
        <v>15</v>
      </c>
      <c r="E77" s="20">
        <f t="shared" si="4"/>
        <v>4186.783561643836</v>
      </c>
      <c r="F77" s="21">
        <v>20000</v>
      </c>
      <c r="G77" s="20">
        <f t="shared" si="2"/>
        <v>24186.783561643835</v>
      </c>
      <c r="H77" s="11">
        <f t="shared" si="3"/>
        <v>1020000</v>
      </c>
      <c r="I77" s="12">
        <v>0.047400000000000005</v>
      </c>
    </row>
    <row r="78" spans="1:9" ht="12.75">
      <c r="A78" s="18">
        <v>83</v>
      </c>
      <c r="B78" s="7" t="s">
        <v>17</v>
      </c>
      <c r="C78" s="7" t="s">
        <v>88</v>
      </c>
      <c r="D78" s="19" t="s">
        <v>15</v>
      </c>
      <c r="E78" s="20">
        <f>30*H77*I77/365</f>
        <v>3973.8082191780827</v>
      </c>
      <c r="F78" s="21">
        <v>20000</v>
      </c>
      <c r="G78" s="20">
        <f t="shared" si="2"/>
        <v>23973.80821917808</v>
      </c>
      <c r="H78" s="11">
        <f t="shared" si="3"/>
        <v>1000000</v>
      </c>
      <c r="I78" s="12">
        <v>0.047400000000000005</v>
      </c>
    </row>
    <row r="79" spans="1:9" ht="12.75">
      <c r="A79" s="18">
        <v>84</v>
      </c>
      <c r="B79" s="7" t="s">
        <v>17</v>
      </c>
      <c r="C79" s="7" t="s">
        <v>89</v>
      </c>
      <c r="D79" s="19" t="s">
        <v>15</v>
      </c>
      <c r="E79" s="20">
        <f t="shared" si="4"/>
        <v>4025.753424657535</v>
      </c>
      <c r="F79" s="21">
        <v>20000</v>
      </c>
      <c r="G79" s="20">
        <f t="shared" si="2"/>
        <v>24025.753424657534</v>
      </c>
      <c r="H79" s="11">
        <f t="shared" si="3"/>
        <v>980000</v>
      </c>
      <c r="I79" s="12">
        <v>0.047400000000000005</v>
      </c>
    </row>
    <row r="80" spans="1:9" ht="12.75">
      <c r="A80" s="18">
        <v>85</v>
      </c>
      <c r="B80" s="7" t="s">
        <v>17</v>
      </c>
      <c r="C80" s="7" t="s">
        <v>90</v>
      </c>
      <c r="D80" s="19" t="s">
        <v>15</v>
      </c>
      <c r="E80" s="20">
        <f t="shared" si="4"/>
        <v>3945.238356164384</v>
      </c>
      <c r="F80" s="21">
        <v>20000</v>
      </c>
      <c r="G80" s="20">
        <f t="shared" si="2"/>
        <v>23945.238356164384</v>
      </c>
      <c r="H80" s="11">
        <f t="shared" si="3"/>
        <v>960000</v>
      </c>
      <c r="I80" s="12">
        <v>0.047400000000000005</v>
      </c>
    </row>
    <row r="81" spans="1:9" ht="12.75">
      <c r="A81" s="18">
        <v>86</v>
      </c>
      <c r="B81" s="7" t="s">
        <v>17</v>
      </c>
      <c r="C81" s="7" t="s">
        <v>91</v>
      </c>
      <c r="D81" s="19" t="s">
        <v>15</v>
      </c>
      <c r="E81" s="20">
        <f>28*H80*I80/365</f>
        <v>3490.7178082191786</v>
      </c>
      <c r="F81" s="21">
        <v>20000</v>
      </c>
      <c r="G81" s="20">
        <f t="shared" si="2"/>
        <v>23490.71780821918</v>
      </c>
      <c r="H81" s="11">
        <f t="shared" si="3"/>
        <v>940000</v>
      </c>
      <c r="I81" s="12">
        <v>0.047400000000000005</v>
      </c>
    </row>
    <row r="82" spans="1:9" ht="12.75">
      <c r="A82" s="18">
        <v>87</v>
      </c>
      <c r="B82" s="7" t="s">
        <v>17</v>
      </c>
      <c r="C82" s="7" t="s">
        <v>92</v>
      </c>
      <c r="D82" s="19" t="s">
        <v>15</v>
      </c>
      <c r="E82" s="20">
        <f t="shared" si="4"/>
        <v>3784.208219178083</v>
      </c>
      <c r="F82" s="21">
        <v>20000</v>
      </c>
      <c r="G82" s="20">
        <f t="shared" si="2"/>
        <v>23784.208219178083</v>
      </c>
      <c r="H82" s="11">
        <f t="shared" si="3"/>
        <v>920000</v>
      </c>
      <c r="I82" s="12">
        <v>0.047400000000000005</v>
      </c>
    </row>
    <row r="83" spans="1:9" ht="12.75">
      <c r="A83" s="18">
        <v>88</v>
      </c>
      <c r="B83" s="7" t="s">
        <v>17</v>
      </c>
      <c r="C83" s="7" t="s">
        <v>93</v>
      </c>
      <c r="D83" s="19" t="s">
        <v>15</v>
      </c>
      <c r="E83" s="20">
        <f>30*H82*I82/365</f>
        <v>3584.2191780821922</v>
      </c>
      <c r="F83" s="21">
        <v>20000</v>
      </c>
      <c r="G83" s="20">
        <f t="shared" si="2"/>
        <v>23584.219178082192</v>
      </c>
      <c r="H83" s="11">
        <f t="shared" si="3"/>
        <v>900000</v>
      </c>
      <c r="I83" s="12">
        <v>0.047400000000000005</v>
      </c>
    </row>
    <row r="84" spans="1:9" ht="12.75">
      <c r="A84" s="18">
        <v>89</v>
      </c>
      <c r="B84" s="7" t="s">
        <v>17</v>
      </c>
      <c r="C84" s="7" t="s">
        <v>94</v>
      </c>
      <c r="D84" s="19" t="s">
        <v>15</v>
      </c>
      <c r="E84" s="20">
        <f t="shared" si="4"/>
        <v>3623.1780821917814</v>
      </c>
      <c r="F84" s="21">
        <v>20000</v>
      </c>
      <c r="G84" s="20">
        <f t="shared" si="2"/>
        <v>23623.178082191782</v>
      </c>
      <c r="H84" s="11">
        <f t="shared" si="3"/>
        <v>880000</v>
      </c>
      <c r="I84" s="12">
        <v>0.047400000000000005</v>
      </c>
    </row>
    <row r="85" spans="1:9" ht="12.75">
      <c r="A85" s="18">
        <v>90</v>
      </c>
      <c r="B85" s="7" t="s">
        <v>17</v>
      </c>
      <c r="C85" s="7" t="s">
        <v>95</v>
      </c>
      <c r="D85" s="19" t="s">
        <v>15</v>
      </c>
      <c r="E85" s="20">
        <f>30*H84*I84/365</f>
        <v>3428.3835616438364</v>
      </c>
      <c r="F85" s="21">
        <v>20000</v>
      </c>
      <c r="G85" s="20">
        <f t="shared" si="2"/>
        <v>23428.383561643837</v>
      </c>
      <c r="H85" s="11">
        <f t="shared" si="3"/>
        <v>860000</v>
      </c>
      <c r="I85" s="12">
        <v>0.047400000000000005</v>
      </c>
    </row>
    <row r="86" spans="1:9" ht="12.75">
      <c r="A86" s="18">
        <v>91</v>
      </c>
      <c r="B86" s="7" t="s">
        <v>17</v>
      </c>
      <c r="C86" s="7" t="s">
        <v>96</v>
      </c>
      <c r="D86" s="19" t="s">
        <v>15</v>
      </c>
      <c r="E86" s="20">
        <f t="shared" si="4"/>
        <v>3462.14794520548</v>
      </c>
      <c r="F86" s="21">
        <v>20000</v>
      </c>
      <c r="G86" s="20">
        <f t="shared" si="2"/>
        <v>23462.14794520548</v>
      </c>
      <c r="H86" s="11">
        <f t="shared" si="3"/>
        <v>840000</v>
      </c>
      <c r="I86" s="12">
        <v>0.047400000000000005</v>
      </c>
    </row>
    <row r="87" spans="1:9" ht="12.75">
      <c r="A87" s="18">
        <v>92</v>
      </c>
      <c r="B87" s="7" t="s">
        <v>17</v>
      </c>
      <c r="C87" s="7" t="s">
        <v>97</v>
      </c>
      <c r="D87" s="19" t="s">
        <v>15</v>
      </c>
      <c r="E87" s="20">
        <f t="shared" si="4"/>
        <v>3381.6328767123296</v>
      </c>
      <c r="F87" s="21">
        <v>20000</v>
      </c>
      <c r="G87" s="20">
        <f t="shared" si="2"/>
        <v>23381.63287671233</v>
      </c>
      <c r="H87" s="11">
        <f t="shared" si="3"/>
        <v>820000</v>
      </c>
      <c r="I87" s="12">
        <v>0.047400000000000005</v>
      </c>
    </row>
    <row r="88" spans="1:9" ht="12.75">
      <c r="A88" s="18">
        <v>93</v>
      </c>
      <c r="B88" s="7" t="s">
        <v>17</v>
      </c>
      <c r="C88" s="7" t="s">
        <v>98</v>
      </c>
      <c r="D88" s="19" t="s">
        <v>15</v>
      </c>
      <c r="E88" s="20">
        <f>30*H87*I87/365</f>
        <v>3194.6301369863013</v>
      </c>
      <c r="F88" s="21">
        <v>20000</v>
      </c>
      <c r="G88" s="20">
        <f t="shared" si="2"/>
        <v>23194.6301369863</v>
      </c>
      <c r="H88" s="11">
        <f t="shared" si="3"/>
        <v>800000</v>
      </c>
      <c r="I88" s="12">
        <v>0.047400000000000005</v>
      </c>
    </row>
    <row r="89" spans="1:9" ht="12.75">
      <c r="A89" s="18">
        <v>94</v>
      </c>
      <c r="B89" s="7" t="s">
        <v>17</v>
      </c>
      <c r="C89" s="7" t="s">
        <v>99</v>
      </c>
      <c r="D89" s="19" t="s">
        <v>15</v>
      </c>
      <c r="E89" s="20">
        <f t="shared" si="4"/>
        <v>3220.6027397260273</v>
      </c>
      <c r="F89" s="21">
        <v>20000</v>
      </c>
      <c r="G89" s="20">
        <f t="shared" si="2"/>
        <v>23220.602739726026</v>
      </c>
      <c r="H89" s="11">
        <f t="shared" si="3"/>
        <v>780000</v>
      </c>
      <c r="I89" s="12">
        <v>0.047400000000000005</v>
      </c>
    </row>
    <row r="90" spans="1:9" ht="12.75">
      <c r="A90" s="18">
        <v>95</v>
      </c>
      <c r="B90" s="7" t="s">
        <v>17</v>
      </c>
      <c r="C90" s="7" t="s">
        <v>100</v>
      </c>
      <c r="D90" s="19" t="s">
        <v>15</v>
      </c>
      <c r="E90" s="20">
        <f>30*H89*I89/365</f>
        <v>3038.794520547945</v>
      </c>
      <c r="F90" s="21">
        <v>20000</v>
      </c>
      <c r="G90" s="20">
        <f t="shared" si="2"/>
        <v>23038.794520547945</v>
      </c>
      <c r="H90" s="11">
        <f t="shared" si="3"/>
        <v>760000</v>
      </c>
      <c r="I90" s="12">
        <v>0.047400000000000005</v>
      </c>
    </row>
    <row r="91" spans="1:9" ht="12.75">
      <c r="A91" s="18">
        <v>96</v>
      </c>
      <c r="B91" s="7" t="s">
        <v>17</v>
      </c>
      <c r="C91" s="7" t="s">
        <v>101</v>
      </c>
      <c r="D91" s="19" t="s">
        <v>15</v>
      </c>
      <c r="E91" s="20">
        <f t="shared" si="4"/>
        <v>3059.572602739726</v>
      </c>
      <c r="F91" s="21">
        <v>20000</v>
      </c>
      <c r="G91" s="20">
        <f t="shared" si="2"/>
        <v>23059.572602739725</v>
      </c>
      <c r="H91" s="11">
        <f t="shared" si="3"/>
        <v>740000</v>
      </c>
      <c r="I91" s="12">
        <v>0.047400000000000005</v>
      </c>
    </row>
    <row r="92" spans="1:9" ht="12.75">
      <c r="A92" s="18">
        <v>97</v>
      </c>
      <c r="B92" s="7" t="s">
        <v>17</v>
      </c>
      <c r="C92" s="7" t="s">
        <v>102</v>
      </c>
      <c r="D92" s="19" t="s">
        <v>15</v>
      </c>
      <c r="E92" s="20">
        <f t="shared" si="4"/>
        <v>2979.0575342465754</v>
      </c>
      <c r="F92" s="21">
        <v>20000</v>
      </c>
      <c r="G92" s="20">
        <f t="shared" si="2"/>
        <v>22979.057534246575</v>
      </c>
      <c r="H92" s="11">
        <f t="shared" si="3"/>
        <v>720000</v>
      </c>
      <c r="I92" s="12">
        <v>0.047400000000000005</v>
      </c>
    </row>
    <row r="93" spans="1:9" ht="12.75">
      <c r="A93" s="18">
        <v>98</v>
      </c>
      <c r="B93" s="7" t="s">
        <v>17</v>
      </c>
      <c r="C93" s="7" t="s">
        <v>103</v>
      </c>
      <c r="D93" s="19" t="s">
        <v>15</v>
      </c>
      <c r="E93" s="20">
        <f>29*H92*I92/365</f>
        <v>2711.5397260273976</v>
      </c>
      <c r="F93" s="21">
        <v>20000</v>
      </c>
      <c r="G93" s="20">
        <f t="shared" si="2"/>
        <v>22711.539726027397</v>
      </c>
      <c r="H93" s="11">
        <f t="shared" si="3"/>
        <v>700000</v>
      </c>
      <c r="I93" s="12">
        <v>0.047400000000000005</v>
      </c>
    </row>
    <row r="94" spans="1:9" ht="12.75">
      <c r="A94" s="18">
        <v>99</v>
      </c>
      <c r="B94" s="7" t="s">
        <v>17</v>
      </c>
      <c r="C94" s="7" t="s">
        <v>104</v>
      </c>
      <c r="D94" s="19" t="s">
        <v>15</v>
      </c>
      <c r="E94" s="20">
        <f t="shared" si="4"/>
        <v>2818.0273972602745</v>
      </c>
      <c r="F94" s="21">
        <v>20000</v>
      </c>
      <c r="G94" s="20">
        <f t="shared" si="2"/>
        <v>22818.027397260274</v>
      </c>
      <c r="H94" s="11">
        <f t="shared" si="3"/>
        <v>680000</v>
      </c>
      <c r="I94" s="12">
        <v>0.047400000000000005</v>
      </c>
    </row>
    <row r="95" spans="1:9" ht="12.75">
      <c r="A95" s="18">
        <v>100</v>
      </c>
      <c r="B95" s="7" t="s">
        <v>17</v>
      </c>
      <c r="C95" s="7" t="s">
        <v>105</v>
      </c>
      <c r="D95" s="19" t="s">
        <v>15</v>
      </c>
      <c r="E95" s="20">
        <f>30*H94*I94/365</f>
        <v>2649.205479452055</v>
      </c>
      <c r="F95" s="21">
        <v>20000</v>
      </c>
      <c r="G95" s="20">
        <f t="shared" si="2"/>
        <v>22649.205479452055</v>
      </c>
      <c r="H95" s="11">
        <f t="shared" si="3"/>
        <v>660000</v>
      </c>
      <c r="I95" s="12">
        <v>0.047400000000000005</v>
      </c>
    </row>
    <row r="96" spans="1:9" ht="12.75">
      <c r="A96" s="18">
        <v>101</v>
      </c>
      <c r="B96" s="7" t="s">
        <v>17</v>
      </c>
      <c r="C96" s="7" t="s">
        <v>106</v>
      </c>
      <c r="D96" s="19" t="s">
        <v>15</v>
      </c>
      <c r="E96" s="20">
        <f t="shared" si="4"/>
        <v>2656.997260273973</v>
      </c>
      <c r="F96" s="21">
        <v>20000</v>
      </c>
      <c r="G96" s="20">
        <f t="shared" si="2"/>
        <v>22656.997260273973</v>
      </c>
      <c r="H96" s="11">
        <f t="shared" si="3"/>
        <v>640000</v>
      </c>
      <c r="I96" s="12">
        <v>0.047400000000000005</v>
      </c>
    </row>
    <row r="97" spans="1:9" ht="12.75">
      <c r="A97" s="18">
        <v>102</v>
      </c>
      <c r="B97" s="7" t="s">
        <v>17</v>
      </c>
      <c r="C97" s="7" t="s">
        <v>107</v>
      </c>
      <c r="D97" s="19" t="s">
        <v>15</v>
      </c>
      <c r="E97" s="20">
        <f>30*H96*I96/365</f>
        <v>2493.369863013699</v>
      </c>
      <c r="F97" s="21">
        <v>20000</v>
      </c>
      <c r="G97" s="20">
        <f t="shared" si="2"/>
        <v>22493.3698630137</v>
      </c>
      <c r="H97" s="11">
        <f t="shared" si="3"/>
        <v>620000</v>
      </c>
      <c r="I97" s="12">
        <v>0.047400000000000005</v>
      </c>
    </row>
    <row r="98" spans="1:9" ht="12.75">
      <c r="A98" s="18">
        <v>103</v>
      </c>
      <c r="B98" s="7" t="s">
        <v>17</v>
      </c>
      <c r="C98" s="7" t="s">
        <v>108</v>
      </c>
      <c r="D98" s="19" t="s">
        <v>15</v>
      </c>
      <c r="E98" s="20">
        <f t="shared" si="4"/>
        <v>2495.9671232876717</v>
      </c>
      <c r="F98" s="21">
        <v>20000</v>
      </c>
      <c r="G98" s="20">
        <f t="shared" si="2"/>
        <v>22495.96712328767</v>
      </c>
      <c r="H98" s="11">
        <f t="shared" si="3"/>
        <v>600000</v>
      </c>
      <c r="I98" s="12">
        <v>0.047400000000000005</v>
      </c>
    </row>
    <row r="99" spans="1:9" ht="12.75">
      <c r="A99" s="18">
        <v>104</v>
      </c>
      <c r="B99" s="7" t="s">
        <v>17</v>
      </c>
      <c r="C99" s="7" t="s">
        <v>109</v>
      </c>
      <c r="D99" s="19" t="s">
        <v>15</v>
      </c>
      <c r="E99" s="20">
        <f t="shared" si="4"/>
        <v>2415.452054794521</v>
      </c>
      <c r="F99" s="21">
        <v>20000</v>
      </c>
      <c r="G99" s="20">
        <f t="shared" si="2"/>
        <v>22415.45205479452</v>
      </c>
      <c r="H99" s="11">
        <f t="shared" si="3"/>
        <v>580000</v>
      </c>
      <c r="I99" s="12">
        <v>0.047400000000000005</v>
      </c>
    </row>
    <row r="100" spans="1:9" ht="12.75">
      <c r="A100" s="18">
        <v>105</v>
      </c>
      <c r="B100" s="7" t="s">
        <v>17</v>
      </c>
      <c r="C100" s="7" t="s">
        <v>110</v>
      </c>
      <c r="D100" s="19" t="s">
        <v>15</v>
      </c>
      <c r="E100" s="20">
        <f>30*H99*I99/365</f>
        <v>2259.6164383561645</v>
      </c>
      <c r="F100" s="21">
        <v>20000</v>
      </c>
      <c r="G100" s="20">
        <f t="shared" si="2"/>
        <v>22259.616438356163</v>
      </c>
      <c r="H100" s="11">
        <f t="shared" si="3"/>
        <v>560000</v>
      </c>
      <c r="I100" s="12">
        <v>0.047400000000000005</v>
      </c>
    </row>
    <row r="101" spans="1:9" ht="12.75">
      <c r="A101" s="18">
        <v>106</v>
      </c>
      <c r="B101" s="7" t="s">
        <v>17</v>
      </c>
      <c r="C101" s="7" t="s">
        <v>111</v>
      </c>
      <c r="D101" s="19" t="s">
        <v>15</v>
      </c>
      <c r="E101" s="20">
        <f t="shared" si="4"/>
        <v>2254.4219178082194</v>
      </c>
      <c r="F101" s="21">
        <v>20000</v>
      </c>
      <c r="G101" s="20">
        <f t="shared" si="2"/>
        <v>22254.42191780822</v>
      </c>
      <c r="H101" s="11">
        <f t="shared" si="3"/>
        <v>540000</v>
      </c>
      <c r="I101" s="12">
        <v>0.047400000000000005</v>
      </c>
    </row>
    <row r="102" spans="1:9" ht="12.75">
      <c r="A102" s="18">
        <v>107</v>
      </c>
      <c r="B102" s="7" t="s">
        <v>17</v>
      </c>
      <c r="C102" s="7" t="s">
        <v>112</v>
      </c>
      <c r="D102" s="19" t="s">
        <v>15</v>
      </c>
      <c r="E102" s="20">
        <f>30*H101*I101/365</f>
        <v>2103.7808219178087</v>
      </c>
      <c r="F102" s="21">
        <v>20000</v>
      </c>
      <c r="G102" s="20">
        <f t="shared" si="2"/>
        <v>22103.780821917808</v>
      </c>
      <c r="H102" s="11">
        <f t="shared" si="3"/>
        <v>520000</v>
      </c>
      <c r="I102" s="12">
        <v>0.047400000000000005</v>
      </c>
    </row>
    <row r="103" spans="1:9" ht="12.75">
      <c r="A103" s="18">
        <v>108</v>
      </c>
      <c r="B103" s="7" t="s">
        <v>17</v>
      </c>
      <c r="C103" s="7" t="s">
        <v>113</v>
      </c>
      <c r="D103" s="19" t="s">
        <v>15</v>
      </c>
      <c r="E103" s="20">
        <f t="shared" si="4"/>
        <v>2093.391780821918</v>
      </c>
      <c r="F103" s="21">
        <v>20000</v>
      </c>
      <c r="G103" s="20">
        <f t="shared" si="2"/>
        <v>22093.39178082192</v>
      </c>
      <c r="H103" s="11">
        <f t="shared" si="3"/>
        <v>500000</v>
      </c>
      <c r="I103" s="12">
        <v>0.047400000000000005</v>
      </c>
    </row>
    <row r="104" spans="1:9" ht="12.75">
      <c r="A104" s="18">
        <v>109</v>
      </c>
      <c r="B104" s="7" t="s">
        <v>17</v>
      </c>
      <c r="C104" s="7" t="s">
        <v>114</v>
      </c>
      <c r="D104" s="19" t="s">
        <v>15</v>
      </c>
      <c r="E104" s="20">
        <f t="shared" si="4"/>
        <v>2012.8767123287676</v>
      </c>
      <c r="F104" s="21">
        <v>20000</v>
      </c>
      <c r="G104" s="20">
        <f t="shared" si="2"/>
        <v>22012.87671232877</v>
      </c>
      <c r="H104" s="11">
        <f t="shared" si="3"/>
        <v>480000</v>
      </c>
      <c r="I104" s="12">
        <v>0.047400000000000005</v>
      </c>
    </row>
    <row r="105" spans="1:9" ht="12.75">
      <c r="A105" s="18">
        <v>110</v>
      </c>
      <c r="B105" s="7" t="s">
        <v>17</v>
      </c>
      <c r="C105" s="7" t="s">
        <v>115</v>
      </c>
      <c r="D105" s="19" t="s">
        <v>15</v>
      </c>
      <c r="E105" s="20">
        <f>28*H104*I104/365</f>
        <v>1745.3589041095893</v>
      </c>
      <c r="F105" s="21">
        <v>20000</v>
      </c>
      <c r="G105" s="20">
        <f t="shared" si="2"/>
        <v>21745.35890410959</v>
      </c>
      <c r="H105" s="11">
        <f t="shared" si="3"/>
        <v>460000</v>
      </c>
      <c r="I105" s="12">
        <v>0.047400000000000005</v>
      </c>
    </row>
    <row r="106" spans="1:9" ht="12.75">
      <c r="A106" s="18">
        <v>111</v>
      </c>
      <c r="B106" s="7" t="s">
        <v>17</v>
      </c>
      <c r="C106" s="7" t="s">
        <v>116</v>
      </c>
      <c r="D106" s="19" t="s">
        <v>15</v>
      </c>
      <c r="E106" s="20">
        <f t="shared" si="4"/>
        <v>1851.8465753424662</v>
      </c>
      <c r="F106" s="21">
        <v>20000</v>
      </c>
      <c r="G106" s="20">
        <f t="shared" si="2"/>
        <v>21851.846575342468</v>
      </c>
      <c r="H106" s="11">
        <f t="shared" si="3"/>
        <v>440000</v>
      </c>
      <c r="I106" s="12">
        <v>0.047400000000000005</v>
      </c>
    </row>
    <row r="107" spans="1:9" ht="12.75">
      <c r="A107" s="18">
        <v>112</v>
      </c>
      <c r="B107" s="7" t="s">
        <v>17</v>
      </c>
      <c r="C107" s="7" t="s">
        <v>117</v>
      </c>
      <c r="D107" s="19" t="s">
        <v>15</v>
      </c>
      <c r="E107" s="20">
        <f>30*H106*I106/365</f>
        <v>1714.1917808219182</v>
      </c>
      <c r="F107" s="21">
        <v>20000</v>
      </c>
      <c r="G107" s="20">
        <f t="shared" si="2"/>
        <v>21714.19178082192</v>
      </c>
      <c r="H107" s="11">
        <f t="shared" si="3"/>
        <v>420000</v>
      </c>
      <c r="I107" s="12">
        <v>0.047400000000000005</v>
      </c>
    </row>
    <row r="108" spans="1:9" ht="12.75">
      <c r="A108" s="18">
        <v>113</v>
      </c>
      <c r="B108" s="7" t="s">
        <v>17</v>
      </c>
      <c r="C108" s="7" t="s">
        <v>118</v>
      </c>
      <c r="D108" s="19" t="s">
        <v>15</v>
      </c>
      <c r="E108" s="20">
        <f t="shared" si="4"/>
        <v>1690.8164383561648</v>
      </c>
      <c r="F108" s="21">
        <v>20000</v>
      </c>
      <c r="G108" s="20">
        <f t="shared" si="2"/>
        <v>21690.816438356163</v>
      </c>
      <c r="H108" s="11">
        <f t="shared" si="3"/>
        <v>400000</v>
      </c>
      <c r="I108" s="12">
        <v>0.047400000000000005</v>
      </c>
    </row>
    <row r="109" spans="1:9" ht="12.75">
      <c r="A109" s="18">
        <v>114</v>
      </c>
      <c r="B109" s="7" t="s">
        <v>17</v>
      </c>
      <c r="C109" s="7" t="s">
        <v>119</v>
      </c>
      <c r="D109" s="19" t="s">
        <v>15</v>
      </c>
      <c r="E109" s="20">
        <f>30*H108*I108/365</f>
        <v>1558.3561643835617</v>
      </c>
      <c r="F109" s="21">
        <v>20000</v>
      </c>
      <c r="G109" s="20">
        <f t="shared" si="2"/>
        <v>21558.35616438356</v>
      </c>
      <c r="H109" s="11">
        <f t="shared" si="3"/>
        <v>380000</v>
      </c>
      <c r="I109" s="12">
        <v>0.047400000000000005</v>
      </c>
    </row>
    <row r="110" spans="1:9" ht="12.75">
      <c r="A110" s="18">
        <v>115</v>
      </c>
      <c r="B110" s="7" t="s">
        <v>17</v>
      </c>
      <c r="C110" s="7" t="s">
        <v>120</v>
      </c>
      <c r="D110" s="19" t="s">
        <v>15</v>
      </c>
      <c r="E110" s="20">
        <f t="shared" si="4"/>
        <v>1529.786301369863</v>
      </c>
      <c r="F110" s="21">
        <v>20000</v>
      </c>
      <c r="G110" s="20">
        <f t="shared" si="2"/>
        <v>21529.786301369862</v>
      </c>
      <c r="H110" s="11">
        <f t="shared" si="3"/>
        <v>360000</v>
      </c>
      <c r="I110" s="12">
        <v>0.047400000000000005</v>
      </c>
    </row>
    <row r="111" spans="1:9" ht="12.75">
      <c r="A111" s="18">
        <v>116</v>
      </c>
      <c r="B111" s="7" t="s">
        <v>17</v>
      </c>
      <c r="C111" s="7" t="s">
        <v>121</v>
      </c>
      <c r="D111" s="19" t="s">
        <v>15</v>
      </c>
      <c r="E111" s="20">
        <f t="shared" si="4"/>
        <v>1449.2712328767122</v>
      </c>
      <c r="F111" s="21">
        <v>20000</v>
      </c>
      <c r="G111" s="20">
        <f t="shared" si="2"/>
        <v>21449.271232876712</v>
      </c>
      <c r="H111" s="11">
        <f t="shared" si="3"/>
        <v>340000</v>
      </c>
      <c r="I111" s="12">
        <v>0.047400000000000005</v>
      </c>
    </row>
    <row r="112" spans="1:9" ht="12.75">
      <c r="A112" s="18">
        <v>117</v>
      </c>
      <c r="B112" s="7" t="s">
        <v>17</v>
      </c>
      <c r="C112" s="7" t="s">
        <v>122</v>
      </c>
      <c r="D112" s="19" t="s">
        <v>15</v>
      </c>
      <c r="E112" s="20">
        <f>30*H111*I111/365</f>
        <v>1324.6027397260275</v>
      </c>
      <c r="F112" s="21">
        <v>20000</v>
      </c>
      <c r="G112" s="20">
        <f t="shared" si="2"/>
        <v>21324.602739726026</v>
      </c>
      <c r="H112" s="11">
        <f t="shared" si="3"/>
        <v>320000</v>
      </c>
      <c r="I112" s="12">
        <v>0.047400000000000005</v>
      </c>
    </row>
    <row r="113" spans="1:9" ht="12.75">
      <c r="A113" s="18">
        <v>118</v>
      </c>
      <c r="B113" s="7" t="s">
        <v>17</v>
      </c>
      <c r="C113" s="7" t="s">
        <v>123</v>
      </c>
      <c r="D113" s="19" t="s">
        <v>15</v>
      </c>
      <c r="E113" s="20">
        <f t="shared" si="4"/>
        <v>1288.241095890411</v>
      </c>
      <c r="F113" s="21">
        <v>20000</v>
      </c>
      <c r="G113" s="20">
        <f t="shared" si="2"/>
        <v>21288.24109589041</v>
      </c>
      <c r="H113" s="11">
        <f t="shared" si="3"/>
        <v>300000</v>
      </c>
      <c r="I113" s="12">
        <v>0.047400000000000005</v>
      </c>
    </row>
    <row r="114" spans="1:9" ht="12.75">
      <c r="A114" s="18">
        <v>119</v>
      </c>
      <c r="B114" s="7" t="s">
        <v>17</v>
      </c>
      <c r="C114" s="7" t="s">
        <v>124</v>
      </c>
      <c r="D114" s="19" t="s">
        <v>15</v>
      </c>
      <c r="E114" s="20">
        <f>30*H113*I113/365</f>
        <v>1168.7671232876714</v>
      </c>
      <c r="F114" s="21">
        <v>20000</v>
      </c>
      <c r="G114" s="20">
        <f t="shared" si="2"/>
        <v>21168.76712328767</v>
      </c>
      <c r="H114" s="11">
        <f t="shared" si="3"/>
        <v>280000</v>
      </c>
      <c r="I114" s="12">
        <v>0.047400000000000005</v>
      </c>
    </row>
    <row r="115" spans="1:9" ht="12.75">
      <c r="A115" s="18">
        <v>120</v>
      </c>
      <c r="B115" s="7" t="s">
        <v>17</v>
      </c>
      <c r="C115" s="7" t="s">
        <v>125</v>
      </c>
      <c r="D115" s="19" t="s">
        <v>15</v>
      </c>
      <c r="E115" s="20">
        <f t="shared" si="4"/>
        <v>1127.2109589041097</v>
      </c>
      <c r="F115" s="21">
        <v>20000</v>
      </c>
      <c r="G115" s="20">
        <f t="shared" si="2"/>
        <v>21127.21095890411</v>
      </c>
      <c r="H115" s="11">
        <f>H114-F115</f>
        <v>260000</v>
      </c>
      <c r="I115" s="12">
        <v>0.047400000000000005</v>
      </c>
    </row>
    <row r="116" spans="1:9" ht="12.75">
      <c r="A116" s="22">
        <v>121</v>
      </c>
      <c r="B116" s="7" t="s">
        <v>17</v>
      </c>
      <c r="C116" s="7" t="s">
        <v>126</v>
      </c>
      <c r="D116" s="19" t="s">
        <v>15</v>
      </c>
      <c r="E116" s="20">
        <f>31*H115*I115/366</f>
        <v>1043.8360655737706</v>
      </c>
      <c r="F116" s="21">
        <v>20000</v>
      </c>
      <c r="G116" s="20">
        <f t="shared" si="2"/>
        <v>21043.83606557377</v>
      </c>
      <c r="H116" s="11">
        <f aca="true" t="shared" si="5" ref="H116:H127">H115-F116</f>
        <v>240000</v>
      </c>
      <c r="I116" s="12">
        <v>0.047400000000000005</v>
      </c>
    </row>
    <row r="117" spans="1:9" ht="12.75">
      <c r="A117" s="22">
        <v>122</v>
      </c>
      <c r="B117" s="7" t="s">
        <v>17</v>
      </c>
      <c r="C117" s="7" t="s">
        <v>127</v>
      </c>
      <c r="D117" s="19" t="s">
        <v>15</v>
      </c>
      <c r="E117" s="20">
        <f>28*H116*I116/366</f>
        <v>870.2950819672133</v>
      </c>
      <c r="F117" s="21">
        <v>20000</v>
      </c>
      <c r="G117" s="20">
        <f t="shared" si="2"/>
        <v>20870.29508196721</v>
      </c>
      <c r="H117" s="11">
        <f t="shared" si="5"/>
        <v>220000</v>
      </c>
      <c r="I117" s="12">
        <v>0.047400000000000005</v>
      </c>
    </row>
    <row r="118" spans="1:9" ht="12.75">
      <c r="A118" s="22">
        <v>123</v>
      </c>
      <c r="B118" s="7" t="s">
        <v>17</v>
      </c>
      <c r="C118" s="7" t="s">
        <v>128</v>
      </c>
      <c r="D118" s="19" t="s">
        <v>15</v>
      </c>
      <c r="E118" s="20">
        <f>31*H117*I117/366</f>
        <v>883.2459016393444</v>
      </c>
      <c r="F118" s="21">
        <v>20000</v>
      </c>
      <c r="G118" s="20">
        <f t="shared" si="2"/>
        <v>20883.245901639344</v>
      </c>
      <c r="H118" s="11">
        <f t="shared" si="5"/>
        <v>200000</v>
      </c>
      <c r="I118" s="12">
        <v>0.047400000000000005</v>
      </c>
    </row>
    <row r="119" spans="1:9" ht="12.75">
      <c r="A119" s="22">
        <v>124</v>
      </c>
      <c r="B119" s="7" t="s">
        <v>17</v>
      </c>
      <c r="C119" s="7" t="s">
        <v>129</v>
      </c>
      <c r="D119" s="19" t="s">
        <v>15</v>
      </c>
      <c r="E119" s="20">
        <f>30*H118*I118/366</f>
        <v>777.0491803278688</v>
      </c>
      <c r="F119" s="21">
        <v>20000</v>
      </c>
      <c r="G119" s="20">
        <f t="shared" si="2"/>
        <v>20777.049180327867</v>
      </c>
      <c r="H119" s="11">
        <f t="shared" si="5"/>
        <v>180000</v>
      </c>
      <c r="I119" s="12">
        <v>0.047400000000000005</v>
      </c>
    </row>
    <row r="120" spans="1:9" ht="12.75">
      <c r="A120" s="22">
        <v>125</v>
      </c>
      <c r="B120" s="7" t="s">
        <v>17</v>
      </c>
      <c r="C120" s="7" t="s">
        <v>130</v>
      </c>
      <c r="D120" s="19" t="s">
        <v>15</v>
      </c>
      <c r="E120" s="20">
        <f>31*H119*I119/366</f>
        <v>722.655737704918</v>
      </c>
      <c r="F120" s="21">
        <v>20000</v>
      </c>
      <c r="G120" s="20">
        <f t="shared" si="2"/>
        <v>20722.655737704918</v>
      </c>
      <c r="H120" s="11">
        <f t="shared" si="5"/>
        <v>160000</v>
      </c>
      <c r="I120" s="12">
        <v>0.047400000000000005</v>
      </c>
    </row>
    <row r="121" spans="1:9" ht="12.75">
      <c r="A121" s="22">
        <v>126</v>
      </c>
      <c r="B121" s="7" t="s">
        <v>17</v>
      </c>
      <c r="C121" s="7" t="s">
        <v>131</v>
      </c>
      <c r="D121" s="19" t="s">
        <v>15</v>
      </c>
      <c r="E121" s="20">
        <f>30*H120*I120/366</f>
        <v>621.6393442622951</v>
      </c>
      <c r="F121" s="21">
        <v>20000</v>
      </c>
      <c r="G121" s="20">
        <f t="shared" si="2"/>
        <v>20621.639344262294</v>
      </c>
      <c r="H121" s="11">
        <f t="shared" si="5"/>
        <v>140000</v>
      </c>
      <c r="I121" s="12">
        <v>0.047400000000000005</v>
      </c>
    </row>
    <row r="122" spans="1:9" ht="12.75">
      <c r="A122" s="22">
        <v>127</v>
      </c>
      <c r="B122" s="7" t="s">
        <v>17</v>
      </c>
      <c r="C122" s="7" t="s">
        <v>132</v>
      </c>
      <c r="D122" s="19" t="s">
        <v>15</v>
      </c>
      <c r="E122" s="20">
        <f>31*H121*I121/366</f>
        <v>562.0655737704919</v>
      </c>
      <c r="F122" s="21">
        <v>20000</v>
      </c>
      <c r="G122" s="20">
        <f t="shared" si="2"/>
        <v>20562.06557377049</v>
      </c>
      <c r="H122" s="11">
        <f t="shared" si="5"/>
        <v>120000</v>
      </c>
      <c r="I122" s="12">
        <v>0.047400000000000005</v>
      </c>
    </row>
    <row r="123" spans="1:9" ht="12.75">
      <c r="A123" s="22">
        <v>128</v>
      </c>
      <c r="B123" s="7" t="s">
        <v>17</v>
      </c>
      <c r="C123" s="7" t="s">
        <v>133</v>
      </c>
      <c r="D123" s="19" t="s">
        <v>15</v>
      </c>
      <c r="E123" s="20">
        <f>31*H122*I122/366</f>
        <v>481.7704918032788</v>
      </c>
      <c r="F123" s="21">
        <v>20000</v>
      </c>
      <c r="G123" s="20">
        <f t="shared" si="2"/>
        <v>20481.77049180328</v>
      </c>
      <c r="H123" s="11">
        <f t="shared" si="5"/>
        <v>100000</v>
      </c>
      <c r="I123" s="12">
        <v>0.047400000000000005</v>
      </c>
    </row>
    <row r="124" spans="1:9" ht="12.75">
      <c r="A124" s="22">
        <v>129</v>
      </c>
      <c r="B124" s="7" t="s">
        <v>17</v>
      </c>
      <c r="C124" s="7" t="s">
        <v>134</v>
      </c>
      <c r="D124" s="19" t="s">
        <v>15</v>
      </c>
      <c r="E124" s="20">
        <f>30*H123*I123/366</f>
        <v>388.5245901639344</v>
      </c>
      <c r="F124" s="21">
        <v>20000</v>
      </c>
      <c r="G124" s="20">
        <f t="shared" si="2"/>
        <v>20388.524590163935</v>
      </c>
      <c r="H124" s="11">
        <f t="shared" si="5"/>
        <v>80000</v>
      </c>
      <c r="I124" s="12">
        <v>0.047400000000000005</v>
      </c>
    </row>
    <row r="125" spans="1:9" ht="12.75">
      <c r="A125" s="22">
        <v>130</v>
      </c>
      <c r="B125" s="7" t="s">
        <v>17</v>
      </c>
      <c r="C125" s="7" t="s">
        <v>135</v>
      </c>
      <c r="D125" s="19" t="s">
        <v>15</v>
      </c>
      <c r="E125" s="20">
        <f>31*H124*I124/366</f>
        <v>321.1803278688525</v>
      </c>
      <c r="F125" s="21">
        <v>20000</v>
      </c>
      <c r="G125" s="20">
        <f>E125+F125</f>
        <v>20321.180327868853</v>
      </c>
      <c r="H125" s="11">
        <f t="shared" si="5"/>
        <v>60000</v>
      </c>
      <c r="I125" s="12">
        <v>0.047400000000000005</v>
      </c>
    </row>
    <row r="126" spans="1:9" ht="12.75">
      <c r="A126" s="22">
        <v>131</v>
      </c>
      <c r="B126" s="7" t="s">
        <v>17</v>
      </c>
      <c r="C126" s="7" t="s">
        <v>136</v>
      </c>
      <c r="D126" s="19" t="s">
        <v>15</v>
      </c>
      <c r="E126" s="20">
        <f>30*H125*I125/366</f>
        <v>233.1147540983607</v>
      </c>
      <c r="F126" s="21">
        <v>20000</v>
      </c>
      <c r="G126" s="20">
        <f>E126+F126</f>
        <v>20233.114754098362</v>
      </c>
      <c r="H126" s="11">
        <f t="shared" si="5"/>
        <v>40000</v>
      </c>
      <c r="I126" s="12">
        <v>0.047400000000000005</v>
      </c>
    </row>
    <row r="127" spans="1:9" ht="12.75">
      <c r="A127" s="22">
        <v>132</v>
      </c>
      <c r="B127" s="7" t="s">
        <v>17</v>
      </c>
      <c r="C127" s="7" t="s">
        <v>137</v>
      </c>
      <c r="D127" s="19" t="s">
        <v>15</v>
      </c>
      <c r="E127" s="20">
        <f>31*H126*I126/366</f>
        <v>160.59016393442624</v>
      </c>
      <c r="F127" s="23">
        <v>20000</v>
      </c>
      <c r="G127" s="20">
        <f>E127+F127</f>
        <v>20160.590163934427</v>
      </c>
      <c r="H127" s="11">
        <f t="shared" si="5"/>
        <v>20000</v>
      </c>
      <c r="I127" s="12">
        <v>0.047400000000000005</v>
      </c>
    </row>
    <row r="128" spans="1:8" ht="12.75">
      <c r="A128" s="24" t="s">
        <v>138</v>
      </c>
      <c r="B128" s="24"/>
      <c r="C128" s="24"/>
      <c r="D128" s="25">
        <v>2400000</v>
      </c>
      <c r="E128" s="26">
        <f>SUM(E8:E127)</f>
        <v>575550.953604312</v>
      </c>
      <c r="F128" s="26">
        <f>SUM(F8:F127)</f>
        <v>2400000</v>
      </c>
      <c r="G128" s="26">
        <f>SUM(G8:G127)</f>
        <v>2975550.9536043126</v>
      </c>
      <c r="H128" s="27"/>
    </row>
    <row r="129" spans="2:7" ht="12.75" customHeight="1">
      <c r="B129" s="28" t="s">
        <v>139</v>
      </c>
      <c r="C129" s="28"/>
      <c r="D129" s="28"/>
      <c r="E129" s="29">
        <f>E128</f>
        <v>575550.953604312</v>
      </c>
      <c r="F129" s="30"/>
      <c r="G129" s="30"/>
    </row>
    <row r="130" spans="2:7" ht="12.75">
      <c r="B130" s="28"/>
      <c r="C130" s="28"/>
      <c r="D130" s="28"/>
      <c r="E130" s="29"/>
      <c r="F130" s="30"/>
      <c r="G130" s="30"/>
    </row>
  </sheetData>
  <sheetProtection selectLockedCells="1" selectUnlockedCells="1"/>
  <mergeCells count="6">
    <mergeCell ref="A2:I2"/>
    <mergeCell ref="A128:C128"/>
    <mergeCell ref="B129:D130"/>
    <mergeCell ref="E129:E130"/>
    <mergeCell ref="F129:F130"/>
    <mergeCell ref="G129:G130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Geotermia Poddębice </cp:lastModifiedBy>
  <cp:lastPrinted>2011-12-14T14:40:46Z</cp:lastPrinted>
  <dcterms:created xsi:type="dcterms:W3CDTF">1997-02-26T13:46:56Z</dcterms:created>
  <dcterms:modified xsi:type="dcterms:W3CDTF">2011-12-14T14:41:32Z</dcterms:modified>
  <cp:category/>
  <cp:version/>
  <cp:contentType/>
  <cp:contentStatus/>
  <cp:revision>2</cp:revision>
</cp:coreProperties>
</file>